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ports\YE - 2017\IDC Distribution\Final Reports\"/>
    </mc:Choice>
  </mc:AlternateContent>
  <bookViews>
    <workbookView xWindow="0" yWindow="30" windowWidth="7485" windowHeight="4140"/>
  </bookViews>
  <sheets>
    <sheet name="IDC Allocation Summary Gross.rp" sheetId="1" r:id="rId1"/>
  </sheets>
  <calcPr calcId="152511"/>
</workbook>
</file>

<file path=xl/calcChain.xml><?xml version="1.0" encoding="utf-8"?>
<calcChain xmlns="http://schemas.openxmlformats.org/spreadsheetml/2006/main">
  <c r="G11" i="1" l="1"/>
  <c r="G50" i="1" l="1"/>
  <c r="G167" i="1" l="1"/>
  <c r="G162" i="1"/>
  <c r="G157" i="1"/>
  <c r="G152" i="1"/>
  <c r="G146" i="1"/>
  <c r="G140" i="1"/>
  <c r="G135" i="1"/>
  <c r="G127" i="1"/>
  <c r="G114" i="1"/>
  <c r="G98" i="1"/>
  <c r="G90" i="1"/>
  <c r="G80" i="1"/>
  <c r="G70" i="1"/>
  <c r="G65" i="1"/>
  <c r="G172" i="1" s="1"/>
  <c r="G34" i="1"/>
  <c r="G26" i="1"/>
  <c r="G21" i="1"/>
</calcChain>
</file>

<file path=xl/sharedStrings.xml><?xml version="1.0" encoding="utf-8"?>
<sst xmlns="http://schemas.openxmlformats.org/spreadsheetml/2006/main" count="212" uniqueCount="187">
  <si>
    <t>C.T. BAUER COLLEGE OF BUSINESS</t>
  </si>
  <si>
    <t>Dean, Business Administration</t>
  </si>
  <si>
    <t>Small Business Development Center</t>
  </si>
  <si>
    <t>COLLEGE OF ARCHITECTURE</t>
  </si>
  <si>
    <t>Dean, Architecture</t>
  </si>
  <si>
    <t>COLLEGE OF EDUCATION</t>
  </si>
  <si>
    <t>Dean, Education</t>
  </si>
  <si>
    <t>Curriculum and Instruction</t>
  </si>
  <si>
    <t>Psychological, Health, and Learning Sciences</t>
  </si>
  <si>
    <t>Educational Leadership &amp; Policy Studies</t>
  </si>
  <si>
    <t>COLLEGE OF LIBERAL ARTS AND SOCIAL SCIENCES</t>
  </si>
  <si>
    <t>Dean, Liberal Arts and Social Sciences</t>
  </si>
  <si>
    <t>English</t>
  </si>
  <si>
    <t>Communication Sciences and Disorders</t>
  </si>
  <si>
    <t>Health and Human Performance</t>
  </si>
  <si>
    <t>Political Science</t>
  </si>
  <si>
    <t>Hobby Center for Public Policy</t>
  </si>
  <si>
    <t>History</t>
  </si>
  <si>
    <t>Psychology</t>
  </si>
  <si>
    <t>Arte Publico Press</t>
  </si>
  <si>
    <t>COLLEGE OF NATURAL SCIENCES AND MATHEMATICS</t>
  </si>
  <si>
    <t>Dean, Natural Sciences and Mathematics</t>
  </si>
  <si>
    <t>Biology/Biochemistry</t>
  </si>
  <si>
    <t>Chemistry</t>
  </si>
  <si>
    <t>Computer Science</t>
  </si>
  <si>
    <t>Earth &amp; Atmospheric Sciences</t>
  </si>
  <si>
    <t>Mathematics</t>
  </si>
  <si>
    <t>Physics</t>
  </si>
  <si>
    <t>Houston Coastal Center</t>
  </si>
  <si>
    <t>Biology of Behavior Institute</t>
  </si>
  <si>
    <t>Center for Nuclear Receptors and Cell Signaling</t>
  </si>
  <si>
    <t>Institute for Climate and Atmospheric Science</t>
  </si>
  <si>
    <t>COLLEGE OF OPTOMETRY</t>
  </si>
  <si>
    <t>Optometry Vision Sciences</t>
  </si>
  <si>
    <t>COLLEGE OF PHARMACY</t>
  </si>
  <si>
    <t>Dean, Pharmacy</t>
  </si>
  <si>
    <t>Pharmacological and Pharmaceutical Sciences</t>
  </si>
  <si>
    <t>Institute for Drug Education and Research</t>
  </si>
  <si>
    <t>Institute for Community Health</t>
  </si>
  <si>
    <t>Pharm Health Outcomes &amp; Policy</t>
  </si>
  <si>
    <t>COLLEGE OF TECHNOLOGY</t>
  </si>
  <si>
    <t>Dean, Technology</t>
  </si>
  <si>
    <t>Information &amp; Logistics Technology</t>
  </si>
  <si>
    <t>Engineering Technology</t>
  </si>
  <si>
    <t>Human Development and Consumer Science</t>
  </si>
  <si>
    <t>Center for Information Security, Research and Edu</t>
  </si>
  <si>
    <t>Center for Life Sciences Technology</t>
  </si>
  <si>
    <t>COLLEGE OF THE ARTS</t>
  </si>
  <si>
    <t>Cynthia Woods Mitchell Center for the Arts</t>
  </si>
  <si>
    <t>Dean, The College of the Arts</t>
  </si>
  <si>
    <t>CULLEN COLLEGE OF ENGINEERING</t>
  </si>
  <si>
    <t>Dean, Engineering</t>
  </si>
  <si>
    <t>Chemical Engineering</t>
  </si>
  <si>
    <t>Civil Engineering</t>
  </si>
  <si>
    <t>Electrical &amp; Computer Engineering</t>
  </si>
  <si>
    <t>Industrial Engineering</t>
  </si>
  <si>
    <t>Mechanical Engineering</t>
  </si>
  <si>
    <t>Center for Innovative Grouting Materials and Tech</t>
  </si>
  <si>
    <t>Biomedical Engineering</t>
  </si>
  <si>
    <t>National Center for Airborne Laser Mapping</t>
  </si>
  <si>
    <t>Texas Hurricane Center for Innovative Technology</t>
  </si>
  <si>
    <t>DIVISION OF RESEARCH</t>
  </si>
  <si>
    <t>VP-Research</t>
  </si>
  <si>
    <t>Texas Obesity Research Center</t>
  </si>
  <si>
    <t>Center for Advanced Computing and Data Systems</t>
  </si>
  <si>
    <t>TIMES</t>
  </si>
  <si>
    <t>Advanced Manufacturing Institute</t>
  </si>
  <si>
    <t>TcSUH</t>
  </si>
  <si>
    <t>Center for Advanced Materials</t>
  </si>
  <si>
    <t>Center for Industrial Partnerships</t>
  </si>
  <si>
    <t>GRADUATE COLLEGE OF SOCIAL WORK</t>
  </si>
  <si>
    <t>Dean, Social Work</t>
  </si>
  <si>
    <t>Center for Health Equities &amp; Evaluation Research</t>
  </si>
  <si>
    <t>Center for Drug and Social Policy Research</t>
  </si>
  <si>
    <t>Child &amp; Family for Innovative Research</t>
  </si>
  <si>
    <t>HILTON COLLEGE OF HOTEL AND RESTAURANT MANAGEMENT</t>
  </si>
  <si>
    <t>Hotel and Restaurant Management</t>
  </si>
  <si>
    <t>HONORS COLLEGE</t>
  </si>
  <si>
    <t>Dean, Honors College</t>
  </si>
  <si>
    <t>SENIOR V.P. FOR ACADEMIC AFFAIRS AND PROVOST</t>
  </si>
  <si>
    <t>Senior V.P. for Academic Affairs and Provost</t>
  </si>
  <si>
    <t>UH Energy</t>
  </si>
  <si>
    <t>UH LAW CENTER</t>
  </si>
  <si>
    <t>Dean, Law</t>
  </si>
  <si>
    <t>VICE PRESIDENT FOR STUDENT AFFAIRS</t>
  </si>
  <si>
    <t>Vice President, Student Affairs</t>
  </si>
  <si>
    <t>Childrens Learning Centers</t>
  </si>
  <si>
    <t>Total IDC Returned</t>
  </si>
  <si>
    <t>COLLEGE/DEPARTMENT</t>
  </si>
  <si>
    <t>COST CENTER</t>
  </si>
  <si>
    <t>RETURN</t>
  </si>
  <si>
    <t>Subtotal</t>
  </si>
  <si>
    <t xml:space="preserve"> </t>
  </si>
  <si>
    <t>2091-H0041-B1181-60646</t>
  </si>
  <si>
    <t>2091-H0024-B1173-60651</t>
  </si>
  <si>
    <t>2091-H0058-B1205-60653</t>
  </si>
  <si>
    <t>2091-H0082-B0921-60660</t>
  </si>
  <si>
    <t>2091-H0102-B0945-60681</t>
  </si>
  <si>
    <t>2091-H0113-B1161-60688</t>
  </si>
  <si>
    <t>2091-H0116-B1067-60691</t>
  </si>
  <si>
    <t>2091-H0136-B1151-60698</t>
  </si>
  <si>
    <t>2091-H0594-B0126-60709</t>
  </si>
  <si>
    <t>2091-H0066-B0862-60719</t>
  </si>
  <si>
    <t>2091-H0129-B1169-60741</t>
  </si>
  <si>
    <t>2091-H0078-B2877-60745</t>
  </si>
  <si>
    <t>2091-H0098-B1177-60763</t>
  </si>
  <si>
    <t>UNIVERSITY LIBRARIES</t>
  </si>
  <si>
    <t>University Libraries</t>
  </si>
  <si>
    <t>2091-H0143-B0860-60746</t>
  </si>
  <si>
    <t>2091-H0005-B0810-60760</t>
  </si>
  <si>
    <t>2091-H0233-B0818-60506</t>
  </si>
  <si>
    <t>2091-H0205-B0854-60765</t>
  </si>
  <si>
    <t>2091-H0053-B1201-60650</t>
  </si>
  <si>
    <t>2091-H0579-B0397-60728</t>
  </si>
  <si>
    <t>2091-H0093-B1613-60658</t>
  </si>
  <si>
    <t>2091-H0104-B0951-60676</t>
  </si>
  <si>
    <t>2091-H0552-B2720-60675</t>
  </si>
  <si>
    <t>2091-H0071-B3793-60712</t>
  </si>
  <si>
    <t>2091-H0453-B1730-60731</t>
  </si>
  <si>
    <t>2091-H0589-B0531-60732</t>
  </si>
  <si>
    <t>2091-H0468-B4430-60700</t>
  </si>
  <si>
    <t>2091-H0067-B0864-60716</t>
  </si>
  <si>
    <t>2091-H0107-B0991-60679</t>
  </si>
  <si>
    <t>2091-H0509-B1171-60742</t>
  </si>
  <si>
    <t>2091-H0229-B0854-60764</t>
  </si>
  <si>
    <t>2091-H0068-B0882-60717</t>
  </si>
  <si>
    <t>2091-H0087-B4387-60662</t>
  </si>
  <si>
    <t>2091-H0108-B1011-60680</t>
  </si>
  <si>
    <t>2091-H0062-B1215-60652</t>
  </si>
  <si>
    <t>2091-H0508-B1171-60739</t>
  </si>
  <si>
    <t>2091-H0246-B0822-60730</t>
  </si>
  <si>
    <t>2091-H0662-B1171-60740</t>
  </si>
  <si>
    <t>2091-H0554-B4472-60699</t>
  </si>
  <si>
    <t>2091-H0069-B0919-60713</t>
  </si>
  <si>
    <t>2091-H0515-B3766-60678</t>
  </si>
  <si>
    <t>2091-H0473-B0584-60708</t>
  </si>
  <si>
    <t>2091-H0109-B1023-60682</t>
  </si>
  <si>
    <t>2091-H0524-B0281-60654</t>
  </si>
  <si>
    <t>2091-H0070-B0886-60714</t>
  </si>
  <si>
    <t>2091-H0139-B1674-60703</t>
  </si>
  <si>
    <t>2091-H0086-B0929-60665</t>
  </si>
  <si>
    <t>2091-H0065-B1223-60666</t>
  </si>
  <si>
    <t>HEALTH Research Institute</t>
  </si>
  <si>
    <t>2091-H0010-B0667-60733</t>
  </si>
  <si>
    <t>2091-H0089-B0933-60668</t>
  </si>
  <si>
    <t>2091-H0128-B1149-60669</t>
  </si>
  <si>
    <t>2091-H0081-B1165-60744</t>
  </si>
  <si>
    <t>2091-H0271-B4473-60683</t>
  </si>
  <si>
    <t>2091-H0140-B1675-60704</t>
  </si>
  <si>
    <t>2091-H0137-B1673-60705</t>
  </si>
  <si>
    <t>2091-H0072-B0892-60720</t>
  </si>
  <si>
    <t>2091-H0429-B1667-60684</t>
  </si>
  <si>
    <t>2091-H0422-B1621-60694</t>
  </si>
  <si>
    <t>2091-H0501-B1844-60693</t>
  </si>
  <si>
    <t>Management</t>
  </si>
  <si>
    <t>2091-H0048-B1187-60648</t>
  </si>
  <si>
    <t>2091-H0110-B1031-60686</t>
  </si>
  <si>
    <t>2091-H0073-B0896-60721</t>
  </si>
  <si>
    <t>2091-H0541-B2218-60722</t>
  </si>
  <si>
    <t>Petroleum Engineering</t>
  </si>
  <si>
    <t>2091-H0591-B0686-60723</t>
  </si>
  <si>
    <t>2091-H0571-B0283-60695</t>
  </si>
  <si>
    <t xml:space="preserve">Pharm Prac &amp; Trans Research </t>
  </si>
  <si>
    <t>2091-H0118-B1097-60690</t>
  </si>
  <si>
    <t>2091-H0117-B1069-60696</t>
  </si>
  <si>
    <t>2091-H0112-B1041-60687</t>
  </si>
  <si>
    <t>2091-H0124-B1111-60672</t>
  </si>
  <si>
    <t>2091-H0064-B1219-60656</t>
  </si>
  <si>
    <t>2091-H0125-B1117-60673</t>
  </si>
  <si>
    <t>2091-H0520-B3784-60724</t>
  </si>
  <si>
    <t>Severe Storm Pred, Edu, Evac, Dis</t>
  </si>
  <si>
    <t>Sociology</t>
  </si>
  <si>
    <t>2091-H0126-B1137-60674</t>
  </si>
  <si>
    <t>2091-H0288-B1691-60738</t>
  </si>
  <si>
    <t>2091-H0452-B0848-60736</t>
  </si>
  <si>
    <t>2091-H0512-B4450-61391</t>
  </si>
  <si>
    <t>2091-H0500-B4422-60737</t>
  </si>
  <si>
    <t>2091-H0567-B0581-60761</t>
  </si>
  <si>
    <t>DEDUCTIONS:</t>
  </si>
  <si>
    <t xml:space="preserve">Infrastructure Overhead (A&amp;F) - Fixed </t>
  </si>
  <si>
    <t>Bad Debt Reserve - 3.5% of Total Recovery</t>
  </si>
  <si>
    <t>FY 2018 IDC DISTRIBUTION DETAILS</t>
  </si>
  <si>
    <t xml:space="preserve">Return to Generating Units - 54.1869% of Total Recovery </t>
  </si>
  <si>
    <t>Core Facility/Strategic Account - 7.7% of Total Recovery or $1.5M, whichever is &gt;</t>
  </si>
  <si>
    <t>Total IDC Recovered in FY2017</t>
  </si>
  <si>
    <t>Gross Central Initiatives Fund - 28.3% of Total Recovery</t>
  </si>
  <si>
    <t>FORMULA EXCEPTIONS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</si>
</sst>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0"/>
      <color indexed="8"/>
      <name val="MS Sans Serif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3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NumberFormat="1" applyFont="1" applyFill="1" applyBorder="1" applyAlignment="1" applyProtection="1"/>
    <xf numFmtId="3" fontId="2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3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view="pageLayout" zoomScaleNormal="100" workbookViewId="0">
      <selection activeCell="A16" sqref="A16"/>
    </sheetView>
  </sheetViews>
  <sheetFormatPr defaultColWidth="8.85546875" defaultRowHeight="12.75" x14ac:dyDescent="0.2"/>
  <cols>
    <col min="1" max="6" width="11.5703125" style="1" customWidth="1"/>
    <col min="7" max="7" width="14.42578125" style="4" bestFit="1" customWidth="1"/>
    <col min="8" max="256" width="11.5703125" style="1" customWidth="1"/>
    <col min="257" max="16384" width="8.85546875" style="1"/>
  </cols>
  <sheetData>
    <row r="1" spans="1:11" x14ac:dyDescent="0.2">
      <c r="A1" s="9"/>
      <c r="B1" s="9"/>
      <c r="C1" s="9"/>
      <c r="D1" s="9"/>
      <c r="E1" s="9"/>
      <c r="F1" s="9"/>
      <c r="G1" s="10"/>
    </row>
    <row r="2" spans="1:11" ht="15.75" x14ac:dyDescent="0.25">
      <c r="A2" s="21" t="s">
        <v>181</v>
      </c>
      <c r="B2" s="21"/>
      <c r="C2" s="21"/>
      <c r="D2" s="21"/>
      <c r="E2" s="21"/>
      <c r="F2" s="21"/>
      <c r="G2" s="21"/>
    </row>
    <row r="3" spans="1:11" x14ac:dyDescent="0.2">
      <c r="A3" s="6"/>
    </row>
    <row r="4" spans="1:11" s="11" customFormat="1" ht="15" x14ac:dyDescent="0.25">
      <c r="A4" s="11" t="s">
        <v>184</v>
      </c>
      <c r="G4" s="12">
        <v>19624499</v>
      </c>
    </row>
    <row r="5" spans="1:11" x14ac:dyDescent="0.2">
      <c r="A5" s="6"/>
      <c r="G5" s="1"/>
    </row>
    <row r="6" spans="1:11" x14ac:dyDescent="0.2">
      <c r="A6" s="6" t="s">
        <v>178</v>
      </c>
      <c r="G6" s="13"/>
    </row>
    <row r="7" spans="1:11" x14ac:dyDescent="0.2">
      <c r="A7" s="1" t="s">
        <v>179</v>
      </c>
      <c r="G7" s="13">
        <v>1238909</v>
      </c>
    </row>
    <row r="8" spans="1:11" x14ac:dyDescent="0.2">
      <c r="A8" s="1" t="s">
        <v>185</v>
      </c>
      <c r="G8" s="13">
        <v>5553733</v>
      </c>
    </row>
    <row r="9" spans="1:11" x14ac:dyDescent="0.2">
      <c r="A9" s="1" t="s">
        <v>183</v>
      </c>
      <c r="G9" s="13">
        <v>1511086</v>
      </c>
    </row>
    <row r="10" spans="1:11" x14ac:dyDescent="0.2">
      <c r="A10" s="1" t="s">
        <v>180</v>
      </c>
      <c r="G10" s="13">
        <v>686858</v>
      </c>
      <c r="I10" s="13"/>
    </row>
    <row r="11" spans="1:11" x14ac:dyDescent="0.2">
      <c r="A11" s="6" t="s">
        <v>182</v>
      </c>
      <c r="B11" s="6"/>
      <c r="C11" s="6"/>
      <c r="D11" s="6"/>
      <c r="E11" s="6"/>
      <c r="F11" s="6"/>
      <c r="G11" s="14">
        <f>SUM(G4-G7-G8-G9-G10)</f>
        <v>10633913</v>
      </c>
      <c r="I11" s="13"/>
      <c r="K11" s="13"/>
    </row>
    <row r="12" spans="1:11" ht="13.5" thickBot="1" x14ac:dyDescent="0.25">
      <c r="A12" s="15"/>
      <c r="B12" s="15"/>
      <c r="C12" s="15"/>
      <c r="D12" s="15"/>
      <c r="E12" s="15"/>
      <c r="F12" s="15"/>
      <c r="G12" s="16"/>
    </row>
    <row r="14" spans="1:11" x14ac:dyDescent="0.2">
      <c r="A14" s="22" t="s">
        <v>88</v>
      </c>
      <c r="B14" s="22"/>
      <c r="C14" s="22"/>
      <c r="E14" s="22" t="s">
        <v>89</v>
      </c>
      <c r="F14" s="22"/>
      <c r="G14" s="3" t="s">
        <v>90</v>
      </c>
    </row>
    <row r="16" spans="1:11" x14ac:dyDescent="0.2">
      <c r="A16" s="5" t="s">
        <v>0</v>
      </c>
    </row>
    <row r="18" spans="1:7" x14ac:dyDescent="0.2">
      <c r="A18" s="2" t="s">
        <v>1</v>
      </c>
      <c r="E18" s="2" t="s">
        <v>93</v>
      </c>
      <c r="G18" s="17">
        <v>61589</v>
      </c>
    </row>
    <row r="19" spans="1:7" x14ac:dyDescent="0.2">
      <c r="A19" s="2" t="s">
        <v>154</v>
      </c>
      <c r="E19" s="2" t="s">
        <v>155</v>
      </c>
      <c r="G19" s="17">
        <v>1143</v>
      </c>
    </row>
    <row r="20" spans="1:7" ht="13.5" thickBot="1" x14ac:dyDescent="0.25">
      <c r="A20" s="2" t="s">
        <v>2</v>
      </c>
      <c r="E20" s="2" t="s">
        <v>112</v>
      </c>
      <c r="G20" s="18">
        <v>47248</v>
      </c>
    </row>
    <row r="21" spans="1:7" x14ac:dyDescent="0.2">
      <c r="A21" s="2"/>
      <c r="E21" s="2"/>
      <c r="F21" s="6" t="s">
        <v>91</v>
      </c>
      <c r="G21" s="19">
        <f>SUM(G18:G20)</f>
        <v>109980</v>
      </c>
    </row>
    <row r="23" spans="1:7" x14ac:dyDescent="0.2">
      <c r="A23" s="5" t="s">
        <v>3</v>
      </c>
    </row>
    <row r="25" spans="1:7" ht="13.5" thickBot="1" x14ac:dyDescent="0.25">
      <c r="A25" s="2" t="s">
        <v>4</v>
      </c>
      <c r="E25" s="2" t="s">
        <v>94</v>
      </c>
      <c r="G25" s="18">
        <v>1528</v>
      </c>
    </row>
    <row r="26" spans="1:7" x14ac:dyDescent="0.2">
      <c r="F26" s="6" t="s">
        <v>91</v>
      </c>
      <c r="G26" s="19">
        <f>SUM(G25:G25)</f>
        <v>1528</v>
      </c>
    </row>
    <row r="27" spans="1:7" x14ac:dyDescent="0.2">
      <c r="F27" s="6"/>
      <c r="G27" s="19"/>
    </row>
    <row r="28" spans="1:7" x14ac:dyDescent="0.2">
      <c r="A28" s="7" t="s">
        <v>5</v>
      </c>
    </row>
    <row r="30" spans="1:7" x14ac:dyDescent="0.2">
      <c r="A30" s="2" t="s">
        <v>6</v>
      </c>
      <c r="E30" s="2" t="s">
        <v>95</v>
      </c>
      <c r="G30" s="17">
        <v>147390</v>
      </c>
    </row>
    <row r="31" spans="1:7" x14ac:dyDescent="0.2">
      <c r="A31" s="2" t="s">
        <v>7</v>
      </c>
      <c r="E31" s="2" t="s">
        <v>128</v>
      </c>
      <c r="G31" s="17">
        <v>51777</v>
      </c>
    </row>
    <row r="32" spans="1:7" x14ac:dyDescent="0.2">
      <c r="A32" s="2" t="s">
        <v>9</v>
      </c>
      <c r="E32" s="2" t="s">
        <v>137</v>
      </c>
      <c r="G32" s="17">
        <v>19282</v>
      </c>
    </row>
    <row r="33" spans="1:7" ht="13.5" thickBot="1" x14ac:dyDescent="0.25">
      <c r="A33" s="2" t="s">
        <v>8</v>
      </c>
      <c r="E33" s="2" t="s">
        <v>167</v>
      </c>
      <c r="G33" s="18">
        <v>85285</v>
      </c>
    </row>
    <row r="34" spans="1:7" x14ac:dyDescent="0.2">
      <c r="F34" s="6" t="s">
        <v>91</v>
      </c>
      <c r="G34" s="19">
        <f>SUM(G30:G33)</f>
        <v>303734</v>
      </c>
    </row>
    <row r="36" spans="1:7" x14ac:dyDescent="0.2">
      <c r="A36" s="5" t="s">
        <v>10</v>
      </c>
    </row>
    <row r="38" spans="1:7" x14ac:dyDescent="0.2">
      <c r="A38" s="2" t="s">
        <v>11</v>
      </c>
      <c r="E38" s="2" t="s">
        <v>96</v>
      </c>
      <c r="G38" s="17">
        <v>333940</v>
      </c>
    </row>
    <row r="39" spans="1:7" x14ac:dyDescent="0.2">
      <c r="A39" s="2" t="s">
        <v>19</v>
      </c>
      <c r="E39" s="2" t="s">
        <v>114</v>
      </c>
      <c r="G39" s="17">
        <v>343</v>
      </c>
    </row>
    <row r="40" spans="1:7" x14ac:dyDescent="0.2">
      <c r="A40" s="2" t="s">
        <v>13</v>
      </c>
      <c r="E40" s="2" t="s">
        <v>126</v>
      </c>
      <c r="G40" s="17">
        <v>13393</v>
      </c>
    </row>
    <row r="41" spans="1:7" x14ac:dyDescent="0.2">
      <c r="A41" s="2" t="s">
        <v>12</v>
      </c>
      <c r="E41" s="2" t="s">
        <v>140</v>
      </c>
      <c r="G41" s="17">
        <v>3715</v>
      </c>
    </row>
    <row r="42" spans="1:7" x14ac:dyDescent="0.2">
      <c r="A42" s="2" t="s">
        <v>14</v>
      </c>
      <c r="E42" s="2" t="s">
        <v>141</v>
      </c>
      <c r="G42" s="17">
        <v>89267</v>
      </c>
    </row>
    <row r="43" spans="1:7" x14ac:dyDescent="0.2">
      <c r="A43" s="2" t="s">
        <v>17</v>
      </c>
      <c r="E43" s="2" t="s">
        <v>144</v>
      </c>
      <c r="G43" s="17">
        <v>1271</v>
      </c>
    </row>
    <row r="44" spans="1:7" x14ac:dyDescent="0.2">
      <c r="A44" s="2" t="s">
        <v>16</v>
      </c>
      <c r="E44" s="2" t="s">
        <v>145</v>
      </c>
      <c r="G44" s="17">
        <v>2073</v>
      </c>
    </row>
    <row r="45" spans="1:7" x14ac:dyDescent="0.2">
      <c r="A45" s="2" t="s">
        <v>15</v>
      </c>
      <c r="E45" s="2" t="s">
        <v>166</v>
      </c>
      <c r="G45" s="17">
        <v>8721</v>
      </c>
    </row>
    <row r="46" spans="1:7" x14ac:dyDescent="0.2">
      <c r="A46" s="2" t="s">
        <v>18</v>
      </c>
      <c r="E46" s="2" t="s">
        <v>168</v>
      </c>
      <c r="G46" s="20">
        <v>241296</v>
      </c>
    </row>
    <row r="47" spans="1:7" ht="13.5" thickBot="1" x14ac:dyDescent="0.25">
      <c r="A47" s="2" t="s">
        <v>171</v>
      </c>
      <c r="E47" s="2" t="s">
        <v>172</v>
      </c>
      <c r="G47" s="18">
        <v>1632</v>
      </c>
    </row>
    <row r="48" spans="1:7" x14ac:dyDescent="0.2">
      <c r="A48" s="22" t="s">
        <v>88</v>
      </c>
      <c r="B48" s="22"/>
      <c r="C48" s="22"/>
      <c r="E48" s="22" t="s">
        <v>89</v>
      </c>
      <c r="F48" s="22"/>
      <c r="G48" s="3"/>
    </row>
    <row r="50" spans="1:7" x14ac:dyDescent="0.2">
      <c r="F50" s="6" t="s">
        <v>91</v>
      </c>
      <c r="G50" s="19">
        <f>SUM(G38:G47)</f>
        <v>695651</v>
      </c>
    </row>
    <row r="52" spans="1:7" x14ac:dyDescent="0.2">
      <c r="A52" s="7" t="s">
        <v>20</v>
      </c>
    </row>
    <row r="54" spans="1:7" x14ac:dyDescent="0.2">
      <c r="A54" s="2" t="s">
        <v>21</v>
      </c>
      <c r="E54" s="2" t="s">
        <v>97</v>
      </c>
      <c r="G54" s="17">
        <v>1446340</v>
      </c>
    </row>
    <row r="55" spans="1:7" x14ac:dyDescent="0.2">
      <c r="A55" s="2" t="s">
        <v>29</v>
      </c>
      <c r="E55" s="2" t="s">
        <v>116</v>
      </c>
      <c r="G55" s="17">
        <v>1945</v>
      </c>
    </row>
    <row r="56" spans="1:7" x14ac:dyDescent="0.2">
      <c r="A56" s="2" t="s">
        <v>22</v>
      </c>
      <c r="E56" s="2" t="s">
        <v>115</v>
      </c>
      <c r="G56" s="17">
        <v>285767</v>
      </c>
    </row>
    <row r="57" spans="1:7" x14ac:dyDescent="0.2">
      <c r="A57" s="2" t="s">
        <v>30</v>
      </c>
      <c r="E57" s="2" t="s">
        <v>134</v>
      </c>
      <c r="G57" s="17">
        <v>58190</v>
      </c>
    </row>
    <row r="58" spans="1:7" x14ac:dyDescent="0.2">
      <c r="A58" s="2" t="s">
        <v>23</v>
      </c>
      <c r="E58" s="2" t="s">
        <v>122</v>
      </c>
      <c r="G58" s="17">
        <v>196253</v>
      </c>
    </row>
    <row r="59" spans="1:7" x14ac:dyDescent="0.2">
      <c r="A59" s="2" t="s">
        <v>24</v>
      </c>
      <c r="E59" s="2" t="s">
        <v>127</v>
      </c>
      <c r="G59" s="17">
        <v>195416</v>
      </c>
    </row>
    <row r="60" spans="1:7" x14ac:dyDescent="0.2">
      <c r="A60" s="2" t="s">
        <v>25</v>
      </c>
      <c r="E60" s="2" t="s">
        <v>136</v>
      </c>
      <c r="G60" s="17">
        <v>124990</v>
      </c>
    </row>
    <row r="61" spans="1:7" x14ac:dyDescent="0.2">
      <c r="A61" s="2" t="s">
        <v>28</v>
      </c>
      <c r="E61" s="2" t="s">
        <v>147</v>
      </c>
      <c r="G61" s="17">
        <v>5257</v>
      </c>
    </row>
    <row r="62" spans="1:7" x14ac:dyDescent="0.2">
      <c r="A62" s="2" t="s">
        <v>31</v>
      </c>
      <c r="E62" s="2" t="s">
        <v>151</v>
      </c>
      <c r="G62" s="17">
        <v>18375</v>
      </c>
    </row>
    <row r="63" spans="1:7" x14ac:dyDescent="0.2">
      <c r="A63" s="2" t="s">
        <v>26</v>
      </c>
      <c r="E63" s="2" t="s">
        <v>156</v>
      </c>
      <c r="G63" s="17">
        <v>148397</v>
      </c>
    </row>
    <row r="64" spans="1:7" ht="13.5" thickBot="1" x14ac:dyDescent="0.25">
      <c r="A64" s="2" t="s">
        <v>27</v>
      </c>
      <c r="E64" s="2" t="s">
        <v>165</v>
      </c>
      <c r="G64" s="18">
        <v>332520</v>
      </c>
    </row>
    <row r="65" spans="1:7" x14ac:dyDescent="0.2">
      <c r="F65" s="6" t="s">
        <v>91</v>
      </c>
      <c r="G65" s="19">
        <f>SUM(G54:G64)</f>
        <v>2813450</v>
      </c>
    </row>
    <row r="66" spans="1:7" x14ac:dyDescent="0.2">
      <c r="F66" s="6"/>
      <c r="G66" s="19"/>
    </row>
    <row r="67" spans="1:7" x14ac:dyDescent="0.2">
      <c r="A67" s="5" t="s">
        <v>32</v>
      </c>
    </row>
    <row r="69" spans="1:7" ht="13.5" thickBot="1" x14ac:dyDescent="0.25">
      <c r="A69" s="2" t="s">
        <v>33</v>
      </c>
      <c r="E69" s="2" t="s">
        <v>98</v>
      </c>
      <c r="G69" s="18">
        <v>891272</v>
      </c>
    </row>
    <row r="70" spans="1:7" x14ac:dyDescent="0.2">
      <c r="F70" s="6" t="s">
        <v>91</v>
      </c>
      <c r="G70" s="19">
        <f>SUM(G69)</f>
        <v>891272</v>
      </c>
    </row>
    <row r="72" spans="1:7" x14ac:dyDescent="0.2">
      <c r="A72" s="5" t="s">
        <v>34</v>
      </c>
    </row>
    <row r="74" spans="1:7" x14ac:dyDescent="0.2">
      <c r="A74" s="2" t="s">
        <v>35</v>
      </c>
      <c r="E74" s="2" t="s">
        <v>99</v>
      </c>
      <c r="G74" s="17">
        <v>548726</v>
      </c>
    </row>
    <row r="75" spans="1:7" x14ac:dyDescent="0.2">
      <c r="A75" s="2" t="s">
        <v>162</v>
      </c>
      <c r="E75" s="2" t="s">
        <v>163</v>
      </c>
      <c r="G75" s="17">
        <v>93226</v>
      </c>
    </row>
    <row r="76" spans="1:7" x14ac:dyDescent="0.2">
      <c r="A76" s="2" t="s">
        <v>38</v>
      </c>
      <c r="E76" s="2" t="s">
        <v>153</v>
      </c>
      <c r="G76" s="17">
        <v>1322</v>
      </c>
    </row>
    <row r="77" spans="1:7" x14ac:dyDescent="0.2">
      <c r="A77" s="2" t="s">
        <v>37</v>
      </c>
      <c r="E77" s="2" t="s">
        <v>152</v>
      </c>
      <c r="G77" s="17">
        <v>6996</v>
      </c>
    </row>
    <row r="78" spans="1:7" x14ac:dyDescent="0.2">
      <c r="A78" s="2" t="s">
        <v>39</v>
      </c>
      <c r="E78" s="2" t="s">
        <v>161</v>
      </c>
      <c r="G78" s="17">
        <v>12777</v>
      </c>
    </row>
    <row r="79" spans="1:7" ht="13.5" thickBot="1" x14ac:dyDescent="0.25">
      <c r="A79" s="2" t="s">
        <v>36</v>
      </c>
      <c r="E79" s="2" t="s">
        <v>164</v>
      </c>
      <c r="G79" s="18">
        <v>315327</v>
      </c>
    </row>
    <row r="80" spans="1:7" x14ac:dyDescent="0.2">
      <c r="F80" s="6" t="s">
        <v>91</v>
      </c>
      <c r="G80" s="19">
        <f>SUM(G74:G79)</f>
        <v>978374</v>
      </c>
    </row>
    <row r="81" spans="1:7" x14ac:dyDescent="0.2">
      <c r="F81" s="6"/>
      <c r="G81" s="19"/>
    </row>
    <row r="82" spans="1:7" x14ac:dyDescent="0.2">
      <c r="A82" s="5" t="s">
        <v>40</v>
      </c>
    </row>
    <row r="84" spans="1:7" x14ac:dyDescent="0.2">
      <c r="A84" s="2" t="s">
        <v>41</v>
      </c>
      <c r="E84" s="2" t="s">
        <v>100</v>
      </c>
      <c r="G84" s="17">
        <v>130728</v>
      </c>
    </row>
    <row r="85" spans="1:7" x14ac:dyDescent="0.2">
      <c r="A85" s="2" t="s">
        <v>45</v>
      </c>
      <c r="E85" s="2" t="s">
        <v>132</v>
      </c>
      <c r="G85" s="17">
        <v>20066</v>
      </c>
    </row>
    <row r="86" spans="1:7" x14ac:dyDescent="0.2">
      <c r="A86" s="2" t="s">
        <v>46</v>
      </c>
      <c r="E86" s="2" t="s">
        <v>120</v>
      </c>
      <c r="G86" s="17">
        <v>2549</v>
      </c>
    </row>
    <row r="87" spans="1:7" x14ac:dyDescent="0.2">
      <c r="A87" s="2" t="s">
        <v>43</v>
      </c>
      <c r="E87" s="2" t="s">
        <v>139</v>
      </c>
      <c r="G87" s="17">
        <v>36379</v>
      </c>
    </row>
    <row r="88" spans="1:7" x14ac:dyDescent="0.2">
      <c r="A88" s="2" t="s">
        <v>44</v>
      </c>
      <c r="E88" s="2" t="s">
        <v>148</v>
      </c>
      <c r="G88" s="17">
        <v>13134</v>
      </c>
    </row>
    <row r="89" spans="1:7" ht="13.5" thickBot="1" x14ac:dyDescent="0.25">
      <c r="A89" s="2" t="s">
        <v>42</v>
      </c>
      <c r="E89" s="2" t="s">
        <v>149</v>
      </c>
      <c r="G89" s="18">
        <v>20587</v>
      </c>
    </row>
    <row r="90" spans="1:7" x14ac:dyDescent="0.2">
      <c r="F90" s="6" t="s">
        <v>91</v>
      </c>
      <c r="G90" s="19">
        <f>SUM(G84:G89)</f>
        <v>223443</v>
      </c>
    </row>
    <row r="91" spans="1:7" x14ac:dyDescent="0.2">
      <c r="F91" s="6"/>
      <c r="G91" s="19"/>
    </row>
    <row r="92" spans="1:7" x14ac:dyDescent="0.2">
      <c r="A92" s="5" t="s">
        <v>47</v>
      </c>
    </row>
    <row r="94" spans="1:7" x14ac:dyDescent="0.2">
      <c r="A94" s="2" t="s">
        <v>49</v>
      </c>
      <c r="E94" s="1" t="s">
        <v>101</v>
      </c>
      <c r="G94" s="17">
        <v>2319</v>
      </c>
    </row>
    <row r="95" spans="1:7" ht="13.5" thickBot="1" x14ac:dyDescent="0.25">
      <c r="A95" s="2" t="s">
        <v>48</v>
      </c>
      <c r="E95" s="2" t="s">
        <v>135</v>
      </c>
      <c r="G95" s="18">
        <v>1699</v>
      </c>
    </row>
    <row r="96" spans="1:7" x14ac:dyDescent="0.2">
      <c r="A96" s="22" t="s">
        <v>88</v>
      </c>
      <c r="B96" s="22"/>
      <c r="C96" s="22"/>
      <c r="E96" s="22" t="s">
        <v>89</v>
      </c>
      <c r="F96" s="22"/>
      <c r="G96" s="3"/>
    </row>
    <row r="98" spans="1:7" x14ac:dyDescent="0.2">
      <c r="F98" s="6" t="s">
        <v>91</v>
      </c>
      <c r="G98" s="19">
        <f>SUM(G94:G95)</f>
        <v>4018</v>
      </c>
    </row>
    <row r="100" spans="1:7" x14ac:dyDescent="0.2">
      <c r="A100" s="5" t="s">
        <v>50</v>
      </c>
    </row>
    <row r="102" spans="1:7" x14ac:dyDescent="0.2">
      <c r="A102" s="2" t="s">
        <v>51</v>
      </c>
      <c r="E102" s="2" t="s">
        <v>102</v>
      </c>
      <c r="G102" s="17">
        <v>1717367</v>
      </c>
    </row>
    <row r="103" spans="1:7" x14ac:dyDescent="0.2">
      <c r="A103" s="2" t="s">
        <v>58</v>
      </c>
      <c r="E103" s="2" t="s">
        <v>117</v>
      </c>
      <c r="G103" s="17">
        <v>262387</v>
      </c>
    </row>
    <row r="104" spans="1:7" x14ac:dyDescent="0.2">
      <c r="A104" s="2" t="s">
        <v>57</v>
      </c>
      <c r="E104" s="2" t="s">
        <v>133</v>
      </c>
      <c r="G104" s="17">
        <v>3495</v>
      </c>
    </row>
    <row r="105" spans="1:7" x14ac:dyDescent="0.2">
      <c r="A105" s="2" t="s">
        <v>52</v>
      </c>
      <c r="E105" s="2" t="s">
        <v>121</v>
      </c>
      <c r="G105" s="17">
        <v>348469</v>
      </c>
    </row>
    <row r="106" spans="1:7" x14ac:dyDescent="0.2">
      <c r="A106" s="2" t="s">
        <v>53</v>
      </c>
      <c r="E106" s="2" t="s">
        <v>125</v>
      </c>
      <c r="G106" s="17">
        <v>228633</v>
      </c>
    </row>
    <row r="107" spans="1:7" x14ac:dyDescent="0.2">
      <c r="A107" s="2" t="s">
        <v>54</v>
      </c>
      <c r="E107" s="2" t="s">
        <v>138</v>
      </c>
      <c r="G107" s="17">
        <v>288708</v>
      </c>
    </row>
    <row r="108" spans="1:7" x14ac:dyDescent="0.2">
      <c r="A108" s="2" t="s">
        <v>55</v>
      </c>
      <c r="E108" s="2" t="s">
        <v>150</v>
      </c>
      <c r="G108" s="17">
        <v>8630</v>
      </c>
    </row>
    <row r="109" spans="1:7" x14ac:dyDescent="0.2">
      <c r="A109" s="2" t="s">
        <v>56</v>
      </c>
      <c r="E109" s="2" t="s">
        <v>157</v>
      </c>
      <c r="G109" s="17">
        <v>196684</v>
      </c>
    </row>
    <row r="110" spans="1:7" x14ac:dyDescent="0.2">
      <c r="A110" s="2" t="s">
        <v>59</v>
      </c>
      <c r="E110" s="2" t="s">
        <v>158</v>
      </c>
      <c r="G110" s="17">
        <v>70421</v>
      </c>
    </row>
    <row r="111" spans="1:7" x14ac:dyDescent="0.2">
      <c r="A111" s="2" t="s">
        <v>159</v>
      </c>
      <c r="E111" s="2" t="s">
        <v>160</v>
      </c>
      <c r="G111" s="17">
        <v>8146</v>
      </c>
    </row>
    <row r="112" spans="1:7" x14ac:dyDescent="0.2">
      <c r="A112" s="2" t="s">
        <v>170</v>
      </c>
      <c r="E112" s="2" t="s">
        <v>169</v>
      </c>
      <c r="G112" s="17">
        <v>2246</v>
      </c>
    </row>
    <row r="113" spans="1:7" ht="13.5" thickBot="1" x14ac:dyDescent="0.25">
      <c r="A113" s="2" t="s">
        <v>60</v>
      </c>
      <c r="E113" s="2" t="s">
        <v>175</v>
      </c>
      <c r="G113" s="18">
        <v>654</v>
      </c>
    </row>
    <row r="114" spans="1:7" x14ac:dyDescent="0.2">
      <c r="F114" s="6" t="s">
        <v>91</v>
      </c>
      <c r="G114" s="19">
        <f>SUM(G102:G113)</f>
        <v>3135840</v>
      </c>
    </row>
    <row r="115" spans="1:7" x14ac:dyDescent="0.2">
      <c r="F115" s="6"/>
      <c r="G115" s="19"/>
    </row>
    <row r="116" spans="1:7" x14ac:dyDescent="0.2">
      <c r="A116" s="5" t="s">
        <v>61</v>
      </c>
    </row>
    <row r="118" spans="1:7" x14ac:dyDescent="0.2">
      <c r="A118" s="2" t="s">
        <v>62</v>
      </c>
      <c r="E118" s="2" t="s">
        <v>110</v>
      </c>
      <c r="G118" s="17">
        <v>181144</v>
      </c>
    </row>
    <row r="119" spans="1:7" x14ac:dyDescent="0.2">
      <c r="A119" s="2" t="s">
        <v>66</v>
      </c>
      <c r="E119" s="2" t="s">
        <v>113</v>
      </c>
      <c r="G119" s="17">
        <v>28318</v>
      </c>
    </row>
    <row r="120" spans="1:7" x14ac:dyDescent="0.2">
      <c r="A120" s="2" t="s">
        <v>64</v>
      </c>
      <c r="E120" s="2" t="s">
        <v>130</v>
      </c>
      <c r="G120" s="17">
        <v>19795</v>
      </c>
    </row>
    <row r="121" spans="1:7" x14ac:dyDescent="0.2">
      <c r="A121" s="2" t="s">
        <v>68</v>
      </c>
      <c r="E121" s="2" t="s">
        <v>118</v>
      </c>
      <c r="G121" s="17">
        <v>15929</v>
      </c>
    </row>
    <row r="122" spans="1:7" x14ac:dyDescent="0.2">
      <c r="A122" s="2" t="s">
        <v>69</v>
      </c>
      <c r="E122" s="2" t="s">
        <v>119</v>
      </c>
      <c r="G122" s="17">
        <v>504</v>
      </c>
    </row>
    <row r="123" spans="1:7" x14ac:dyDescent="0.2">
      <c r="A123" s="2" t="s">
        <v>142</v>
      </c>
      <c r="E123" s="2" t="s">
        <v>143</v>
      </c>
      <c r="G123" s="17">
        <v>5798</v>
      </c>
    </row>
    <row r="124" spans="1:7" x14ac:dyDescent="0.2">
      <c r="A124" s="2" t="s">
        <v>67</v>
      </c>
      <c r="E124" s="2" t="s">
        <v>174</v>
      </c>
      <c r="G124" s="17">
        <v>174462</v>
      </c>
    </row>
    <row r="125" spans="1:7" x14ac:dyDescent="0.2">
      <c r="A125" s="2" t="s">
        <v>63</v>
      </c>
      <c r="E125" s="2" t="s">
        <v>176</v>
      </c>
      <c r="G125" s="17">
        <v>16892</v>
      </c>
    </row>
    <row r="126" spans="1:7" ht="13.5" thickBot="1" x14ac:dyDescent="0.25">
      <c r="A126" s="2" t="s">
        <v>65</v>
      </c>
      <c r="E126" s="2" t="s">
        <v>173</v>
      </c>
      <c r="G126" s="18">
        <v>417254</v>
      </c>
    </row>
    <row r="127" spans="1:7" x14ac:dyDescent="0.2">
      <c r="F127" s="6" t="s">
        <v>91</v>
      </c>
      <c r="G127" s="19">
        <f>SUM(G118:G126)</f>
        <v>860096</v>
      </c>
    </row>
    <row r="128" spans="1:7" x14ac:dyDescent="0.2">
      <c r="F128" s="6"/>
      <c r="G128" s="19"/>
    </row>
    <row r="129" spans="1:7" x14ac:dyDescent="0.2">
      <c r="A129" s="5" t="s">
        <v>70</v>
      </c>
    </row>
    <row r="131" spans="1:7" x14ac:dyDescent="0.2">
      <c r="A131" s="2" t="s">
        <v>71</v>
      </c>
      <c r="E131" s="2" t="s">
        <v>103</v>
      </c>
      <c r="G131" s="17">
        <v>142460</v>
      </c>
    </row>
    <row r="132" spans="1:7" x14ac:dyDescent="0.2">
      <c r="A132" s="2" t="s">
        <v>73</v>
      </c>
      <c r="E132" s="2" t="s">
        <v>129</v>
      </c>
      <c r="G132" s="17">
        <v>1977</v>
      </c>
    </row>
    <row r="133" spans="1:7" x14ac:dyDescent="0.2">
      <c r="A133" s="2" t="s">
        <v>72</v>
      </c>
      <c r="E133" s="2" t="s">
        <v>131</v>
      </c>
      <c r="G133" s="17">
        <v>424</v>
      </c>
    </row>
    <row r="134" spans="1:7" ht="13.5" thickBot="1" x14ac:dyDescent="0.25">
      <c r="A134" s="2" t="s">
        <v>74</v>
      </c>
      <c r="E134" s="2" t="s">
        <v>123</v>
      </c>
      <c r="G134" s="18">
        <v>103572</v>
      </c>
    </row>
    <row r="135" spans="1:7" x14ac:dyDescent="0.2">
      <c r="F135" s="6" t="s">
        <v>91</v>
      </c>
      <c r="G135" s="19">
        <f>SUM(G131:G134)</f>
        <v>248433</v>
      </c>
    </row>
    <row r="136" spans="1:7" x14ac:dyDescent="0.2">
      <c r="F136" s="6"/>
      <c r="G136" s="19"/>
    </row>
    <row r="137" spans="1:7" x14ac:dyDescent="0.2">
      <c r="A137" s="5" t="s">
        <v>75</v>
      </c>
    </row>
    <row r="139" spans="1:7" ht="13.5" thickBot="1" x14ac:dyDescent="0.25">
      <c r="A139" s="2" t="s">
        <v>76</v>
      </c>
      <c r="E139" s="2" t="s">
        <v>146</v>
      </c>
      <c r="G139" s="18">
        <v>16596</v>
      </c>
    </row>
    <row r="140" spans="1:7" x14ac:dyDescent="0.2">
      <c r="F140" s="6" t="s">
        <v>91</v>
      </c>
      <c r="G140" s="19">
        <f>SUM(G139)</f>
        <v>16596</v>
      </c>
    </row>
    <row r="141" spans="1:7" x14ac:dyDescent="0.2">
      <c r="A141" s="5" t="s">
        <v>77</v>
      </c>
    </row>
    <row r="143" spans="1:7" ht="13.5" thickBot="1" x14ac:dyDescent="0.25">
      <c r="A143" s="2" t="s">
        <v>78</v>
      </c>
      <c r="E143" s="2" t="s">
        <v>104</v>
      </c>
      <c r="G143" s="18">
        <v>2291</v>
      </c>
    </row>
    <row r="144" spans="1:7" x14ac:dyDescent="0.2">
      <c r="A144" s="22" t="s">
        <v>88</v>
      </c>
      <c r="B144" s="22"/>
      <c r="C144" s="22"/>
      <c r="E144" s="22" t="s">
        <v>89</v>
      </c>
      <c r="F144" s="22"/>
      <c r="G144" s="3"/>
    </row>
    <row r="146" spans="1:7" x14ac:dyDescent="0.2">
      <c r="F146" s="6" t="s">
        <v>91</v>
      </c>
      <c r="G146" s="19">
        <f>SUM(G143)</f>
        <v>2291</v>
      </c>
    </row>
    <row r="148" spans="1:7" x14ac:dyDescent="0.2">
      <c r="A148" s="5" t="s">
        <v>79</v>
      </c>
    </row>
    <row r="150" spans="1:7" x14ac:dyDescent="0.2">
      <c r="A150" s="2" t="s">
        <v>80</v>
      </c>
      <c r="E150" s="2" t="s">
        <v>109</v>
      </c>
      <c r="G150" s="17">
        <v>77766</v>
      </c>
    </row>
    <row r="151" spans="1:7" ht="13.5" thickBot="1" x14ac:dyDescent="0.25">
      <c r="A151" s="2" t="s">
        <v>81</v>
      </c>
      <c r="E151" s="2" t="s">
        <v>177</v>
      </c>
      <c r="G151" s="18">
        <v>61102</v>
      </c>
    </row>
    <row r="152" spans="1:7" x14ac:dyDescent="0.2">
      <c r="F152" s="6" t="s">
        <v>91</v>
      </c>
      <c r="G152" s="19">
        <f>SUM(G150:G151)</f>
        <v>138868</v>
      </c>
    </row>
    <row r="153" spans="1:7" x14ac:dyDescent="0.2">
      <c r="F153" s="6"/>
      <c r="G153" s="19"/>
    </row>
    <row r="154" spans="1:7" x14ac:dyDescent="0.2">
      <c r="A154" s="5" t="s">
        <v>82</v>
      </c>
    </row>
    <row r="156" spans="1:7" ht="13.5" thickBot="1" x14ac:dyDescent="0.25">
      <c r="A156" s="2" t="s">
        <v>83</v>
      </c>
      <c r="E156" s="2" t="s">
        <v>105</v>
      </c>
      <c r="G156" s="18">
        <v>30256</v>
      </c>
    </row>
    <row r="157" spans="1:7" x14ac:dyDescent="0.2">
      <c r="F157" s="6" t="s">
        <v>91</v>
      </c>
      <c r="G157" s="19">
        <f>SUM(G156:G156)</f>
        <v>30256</v>
      </c>
    </row>
    <row r="158" spans="1:7" x14ac:dyDescent="0.2">
      <c r="F158" s="6"/>
      <c r="G158" s="19"/>
    </row>
    <row r="159" spans="1:7" x14ac:dyDescent="0.2">
      <c r="A159" s="5" t="s">
        <v>106</v>
      </c>
    </row>
    <row r="161" spans="1:11" ht="13.5" thickBot="1" x14ac:dyDescent="0.25">
      <c r="A161" s="2" t="s">
        <v>107</v>
      </c>
      <c r="E161" s="2" t="s">
        <v>108</v>
      </c>
      <c r="G161" s="18">
        <v>1228</v>
      </c>
    </row>
    <row r="162" spans="1:11" x14ac:dyDescent="0.2">
      <c r="F162" s="6" t="s">
        <v>91</v>
      </c>
      <c r="G162" s="19">
        <f>SUM(G161:G161)</f>
        <v>1228</v>
      </c>
    </row>
    <row r="163" spans="1:11" x14ac:dyDescent="0.2">
      <c r="A163" s="5" t="s">
        <v>84</v>
      </c>
    </row>
    <row r="165" spans="1:11" x14ac:dyDescent="0.2">
      <c r="A165" s="2" t="s">
        <v>85</v>
      </c>
      <c r="E165" s="2" t="s">
        <v>111</v>
      </c>
      <c r="G165" s="17">
        <v>5945</v>
      </c>
    </row>
    <row r="166" spans="1:11" ht="13.5" thickBot="1" x14ac:dyDescent="0.25">
      <c r="A166" s="2" t="s">
        <v>86</v>
      </c>
      <c r="E166" s="2" t="s">
        <v>124</v>
      </c>
      <c r="G166" s="18">
        <v>4671</v>
      </c>
    </row>
    <row r="167" spans="1:11" x14ac:dyDescent="0.2">
      <c r="F167" s="6" t="s">
        <v>91</v>
      </c>
      <c r="G167" s="19">
        <f>SUM(G165:G166)</f>
        <v>10616</v>
      </c>
    </row>
    <row r="168" spans="1:11" x14ac:dyDescent="0.2">
      <c r="G168" s="4" t="s">
        <v>92</v>
      </c>
    </row>
    <row r="169" spans="1:11" x14ac:dyDescent="0.2">
      <c r="A169" s="6" t="s">
        <v>186</v>
      </c>
      <c r="G169" s="4">
        <v>168239</v>
      </c>
    </row>
    <row r="170" spans="1:11" x14ac:dyDescent="0.2">
      <c r="G170" s="4" t="s">
        <v>92</v>
      </c>
    </row>
    <row r="172" spans="1:11" x14ac:dyDescent="0.2">
      <c r="A172" s="8" t="s">
        <v>87</v>
      </c>
      <c r="G172" s="19">
        <f>SUM(G170,G169,G167,G162,G157,G152,G146,G140,G135,G127,G114,G98,G90,G80,G70,G65,G50,G34,G26,G21)</f>
        <v>10633913</v>
      </c>
      <c r="K172" s="4"/>
    </row>
    <row r="174" spans="1:11" x14ac:dyDescent="0.2">
      <c r="G174" s="4" t="s">
        <v>92</v>
      </c>
    </row>
  </sheetData>
  <sortState ref="A144:G146">
    <sortCondition ref="A144:A146"/>
  </sortState>
  <mergeCells count="9">
    <mergeCell ref="A144:C144"/>
    <mergeCell ref="E144:F144"/>
    <mergeCell ref="A2:G2"/>
    <mergeCell ref="A14:C14"/>
    <mergeCell ref="E14:F14"/>
    <mergeCell ref="A48:C48"/>
    <mergeCell ref="E48:F48"/>
    <mergeCell ref="A96:C96"/>
    <mergeCell ref="E96:F96"/>
  </mergeCells>
  <pageMargins left="1" right="0.25" top="1.9" bottom="0.75" header="0.5" footer="0.5"/>
  <pageSetup orientation="portrait" r:id="rId1"/>
  <headerFooter>
    <oddHeader>&amp;C&amp;"Arial,Bold"UNIVERSITY OF HOUSTON
Division of Research
Indirect Cost Return
FY2018 based on FY2017 Expenditures
Net Distribution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IDC Allocation Summary Gross.rp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Nancy A</dc:creator>
  <cp:lastModifiedBy>Ward, Nancy A</cp:lastModifiedBy>
  <cp:lastPrinted>2017-12-04T15:36:39Z</cp:lastPrinted>
  <dcterms:created xsi:type="dcterms:W3CDTF">2016-11-03T17:16:52Z</dcterms:created>
  <dcterms:modified xsi:type="dcterms:W3CDTF">2017-12-04T15:37:09Z</dcterms:modified>
</cp:coreProperties>
</file>