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14_8.22.19\"/>
    </mc:Choice>
  </mc:AlternateContent>
  <bookViews>
    <workbookView xWindow="0" yWindow="0" windowWidth="28800" windowHeight="14235" tabRatio="722" activeTab="9"/>
  </bookViews>
  <sheets>
    <sheet name="Criteria" sheetId="14" r:id="rId1"/>
    <sheet name="Evaluator 1" sheetId="2" r:id="rId2"/>
    <sheet name="Evaluator 2" sheetId="5" r:id="rId3"/>
    <sheet name="Evaluator 3" sheetId="3" r:id="rId4"/>
    <sheet name="Evaluator 4" sheetId="10" r:id="rId5"/>
    <sheet name="Evaluator 5" sheetId="9" r:id="rId6"/>
    <sheet name="Evaluator 6" sheetId="11" r:id="rId7"/>
    <sheet name="Evaluator 7" sheetId="12" r:id="rId8"/>
    <sheet name="HUB" sheetId="13" r:id="rId9"/>
    <sheet name="Summary" sheetId="1" r:id="rId10"/>
  </sheets>
  <externalReferences>
    <externalReference r:id="rId11"/>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V22" i="14" l="1"/>
  <c r="S22" i="14"/>
  <c r="W22" i="14" s="1"/>
  <c r="P22" i="14"/>
  <c r="M22" i="14"/>
  <c r="J22" i="14"/>
  <c r="G22" i="14"/>
  <c r="D22" i="14"/>
  <c r="V21" i="14"/>
  <c r="S21" i="14"/>
  <c r="W21" i="14" s="1"/>
  <c r="P21" i="14"/>
  <c r="M21" i="14"/>
  <c r="J21" i="14"/>
  <c r="G21" i="14"/>
  <c r="D21" i="14"/>
  <c r="V20" i="14"/>
  <c r="S20" i="14"/>
  <c r="W20" i="14" s="1"/>
  <c r="P20" i="14"/>
  <c r="M20" i="14"/>
  <c r="J20" i="14"/>
  <c r="G20" i="14"/>
  <c r="D20" i="14"/>
  <c r="V19" i="14"/>
  <c r="S19" i="14"/>
  <c r="W19" i="14" s="1"/>
  <c r="P19" i="14"/>
  <c r="M19" i="14"/>
  <c r="J19" i="14"/>
  <c r="G19" i="14"/>
  <c r="D19" i="14"/>
  <c r="V18" i="14"/>
  <c r="S18" i="14"/>
  <c r="W18" i="14" s="1"/>
  <c r="P18" i="14"/>
  <c r="M18" i="14"/>
  <c r="J18" i="14"/>
  <c r="G18" i="14"/>
  <c r="D18" i="14"/>
  <c r="V17" i="14"/>
  <c r="S17" i="14"/>
  <c r="W17" i="14" s="1"/>
  <c r="P17" i="14"/>
  <c r="M17" i="14"/>
  <c r="J17" i="14"/>
  <c r="G17" i="14"/>
  <c r="D17" i="14"/>
  <c r="V16" i="14"/>
  <c r="S16" i="14"/>
  <c r="W16" i="14" s="1"/>
  <c r="P16" i="14"/>
  <c r="M16" i="14"/>
  <c r="J16" i="14"/>
  <c r="G16" i="14"/>
  <c r="D16" i="14"/>
  <c r="V15" i="14"/>
  <c r="S15" i="14"/>
  <c r="W15" i="14" s="1"/>
  <c r="P15" i="14"/>
  <c r="M15" i="14"/>
  <c r="J15" i="14"/>
  <c r="G15" i="14"/>
  <c r="D15" i="14"/>
  <c r="V14" i="14"/>
  <c r="S14" i="14"/>
  <c r="W14" i="14" s="1"/>
  <c r="P14" i="14"/>
  <c r="M14" i="14"/>
  <c r="J14" i="14"/>
  <c r="G14" i="14"/>
  <c r="D14" i="14"/>
  <c r="V13" i="14"/>
  <c r="S13" i="14"/>
  <c r="W13" i="14" s="1"/>
  <c r="P13" i="14"/>
  <c r="M13" i="14"/>
  <c r="J13" i="14"/>
  <c r="G13" i="14"/>
  <c r="D13" i="14"/>
  <c r="I13" i="12" l="1"/>
  <c r="H13" i="12"/>
  <c r="G13" i="12"/>
  <c r="F13" i="12"/>
  <c r="E13" i="12"/>
  <c r="D13" i="12"/>
  <c r="I12" i="12"/>
  <c r="H12" i="12"/>
  <c r="G12" i="12"/>
  <c r="F12" i="12"/>
  <c r="E12" i="12"/>
  <c r="D12" i="12"/>
  <c r="I11" i="12"/>
  <c r="H11" i="12"/>
  <c r="G11" i="12"/>
  <c r="F11" i="12"/>
  <c r="E11" i="12"/>
  <c r="D11" i="12"/>
  <c r="I10" i="12"/>
  <c r="H10" i="12"/>
  <c r="G10" i="12"/>
  <c r="F10" i="12"/>
  <c r="E10" i="12"/>
  <c r="D10" i="12"/>
  <c r="I9" i="12"/>
  <c r="H9" i="12"/>
  <c r="G9" i="12"/>
  <c r="F9" i="12"/>
  <c r="E9" i="12"/>
  <c r="D9" i="12"/>
  <c r="I8" i="12"/>
  <c r="H8" i="12"/>
  <c r="G8" i="12"/>
  <c r="F8" i="12"/>
  <c r="E8" i="12"/>
  <c r="D8" i="12"/>
  <c r="I7" i="12"/>
  <c r="H7" i="12"/>
  <c r="G7" i="12"/>
  <c r="F7" i="12"/>
  <c r="E7" i="12"/>
  <c r="D7" i="12"/>
  <c r="I6" i="12"/>
  <c r="H6" i="12"/>
  <c r="G6" i="12"/>
  <c r="F6" i="12"/>
  <c r="E6" i="12"/>
  <c r="D6" i="12"/>
  <c r="I5" i="12"/>
  <c r="H5" i="12"/>
  <c r="G5" i="12"/>
  <c r="F5" i="12"/>
  <c r="E5" i="12"/>
  <c r="D5" i="12"/>
  <c r="I4" i="12"/>
  <c r="H4" i="12"/>
  <c r="G4" i="12"/>
  <c r="F4" i="12"/>
  <c r="E4" i="12"/>
  <c r="D4" i="12"/>
  <c r="H15" i="1" l="1"/>
  <c r="J13" i="12"/>
  <c r="L13" i="12" s="1"/>
  <c r="J12" i="12"/>
  <c r="J11" i="12"/>
  <c r="J10" i="12"/>
  <c r="J9" i="12"/>
  <c r="J8" i="12"/>
  <c r="J7" i="12"/>
  <c r="J6" i="12"/>
  <c r="J5" i="12"/>
  <c r="L5" i="12" s="1"/>
  <c r="J4" i="12"/>
  <c r="J13" i="11"/>
  <c r="L13" i="11" s="1"/>
  <c r="J12" i="11"/>
  <c r="J11" i="11"/>
  <c r="J10" i="11"/>
  <c r="J9" i="11"/>
  <c r="J8" i="11"/>
  <c r="J7" i="11"/>
  <c r="J6" i="11"/>
  <c r="J5" i="11"/>
  <c r="J4" i="11"/>
  <c r="J13" i="9"/>
  <c r="J12" i="9"/>
  <c r="J11" i="9"/>
  <c r="J10" i="9"/>
  <c r="J9" i="9"/>
  <c r="J8" i="9"/>
  <c r="J7" i="9"/>
  <c r="J6" i="9"/>
  <c r="J5" i="9"/>
  <c r="J4" i="9"/>
  <c r="J13" i="10"/>
  <c r="J12" i="10"/>
  <c r="L12" i="10" s="1"/>
  <c r="J11" i="10"/>
  <c r="J10" i="10"/>
  <c r="J9" i="10"/>
  <c r="J8" i="10"/>
  <c r="J7" i="10"/>
  <c r="J6" i="10"/>
  <c r="J5" i="10"/>
  <c r="J4" i="10"/>
  <c r="J13" i="3"/>
  <c r="J12" i="3"/>
  <c r="J11" i="3"/>
  <c r="J10" i="3"/>
  <c r="J9" i="3"/>
  <c r="J8" i="3"/>
  <c r="J7" i="3"/>
  <c r="J6" i="3"/>
  <c r="J5" i="3"/>
  <c r="J4" i="3"/>
  <c r="J13" i="5"/>
  <c r="J12" i="5"/>
  <c r="J11" i="5"/>
  <c r="J10" i="5"/>
  <c r="J9" i="5"/>
  <c r="J8" i="5"/>
  <c r="J7" i="5"/>
  <c r="J6" i="5"/>
  <c r="J5" i="5"/>
  <c r="J4" i="5"/>
  <c r="J5" i="2"/>
  <c r="J6" i="2"/>
  <c r="J7" i="2"/>
  <c r="J8" i="2"/>
  <c r="J9" i="2"/>
  <c r="J10" i="2"/>
  <c r="J11" i="2"/>
  <c r="J12" i="2"/>
  <c r="J13" i="2"/>
  <c r="J4" i="2"/>
  <c r="K13" i="13"/>
  <c r="L13" i="13"/>
  <c r="K12" i="13"/>
  <c r="L12" i="13"/>
  <c r="L11" i="13"/>
  <c r="K11" i="13"/>
  <c r="K10" i="13"/>
  <c r="L10" i="13"/>
  <c r="K9" i="13"/>
  <c r="L9" i="3" s="1"/>
  <c r="L9" i="13"/>
  <c r="K8" i="13"/>
  <c r="L8" i="13"/>
  <c r="K7" i="13"/>
  <c r="L7" i="13"/>
  <c r="K6" i="13"/>
  <c r="K5" i="13"/>
  <c r="L5" i="13"/>
  <c r="K4" i="13"/>
  <c r="L4" i="5" s="1"/>
  <c r="L4" i="13"/>
  <c r="L4" i="3"/>
  <c r="K13" i="12"/>
  <c r="H16" i="1" s="1"/>
  <c r="K12" i="12"/>
  <c r="K11" i="12"/>
  <c r="H14" i="1" s="1"/>
  <c r="K10" i="12"/>
  <c r="H13" i="1" s="1"/>
  <c r="K9" i="12"/>
  <c r="H12" i="1" s="1"/>
  <c r="K8" i="12"/>
  <c r="H11" i="1" s="1"/>
  <c r="K7" i="12"/>
  <c r="H10" i="1" s="1"/>
  <c r="K6" i="12"/>
  <c r="H9" i="1" s="1"/>
  <c r="K5" i="12"/>
  <c r="H8" i="1" s="1"/>
  <c r="K4" i="12"/>
  <c r="H7" i="1" s="1"/>
  <c r="K13" i="11"/>
  <c r="K12" i="11"/>
  <c r="K11" i="11"/>
  <c r="K10" i="11"/>
  <c r="K9" i="11"/>
  <c r="K8" i="11"/>
  <c r="K7" i="11"/>
  <c r="K6" i="11"/>
  <c r="K5" i="11"/>
  <c r="K4" i="11"/>
  <c r="L4" i="11"/>
  <c r="K13" i="9"/>
  <c r="K12" i="9"/>
  <c r="K11" i="9"/>
  <c r="K10" i="9"/>
  <c r="K9" i="9"/>
  <c r="K8" i="9"/>
  <c r="K7" i="9"/>
  <c r="K6" i="9"/>
  <c r="K5" i="9"/>
  <c r="K4" i="9"/>
  <c r="K13" i="10"/>
  <c r="L13" i="10"/>
  <c r="K12" i="10"/>
  <c r="K11" i="10"/>
  <c r="K10" i="10"/>
  <c r="K9" i="10"/>
  <c r="K8" i="10"/>
  <c r="K7" i="10"/>
  <c r="K6" i="10"/>
  <c r="K5" i="10"/>
  <c r="K4" i="10"/>
  <c r="K13" i="3"/>
  <c r="K12" i="3"/>
  <c r="K11" i="3"/>
  <c r="K10" i="3"/>
  <c r="K9" i="3"/>
  <c r="K8" i="3"/>
  <c r="K7" i="3"/>
  <c r="K6" i="3"/>
  <c r="K5" i="3"/>
  <c r="K4" i="3"/>
  <c r="K13" i="5"/>
  <c r="L13" i="5"/>
  <c r="K12" i="5"/>
  <c r="K11" i="5"/>
  <c r="K10" i="5"/>
  <c r="K9" i="5"/>
  <c r="K8" i="5"/>
  <c r="K7" i="5"/>
  <c r="K6" i="5"/>
  <c r="K5" i="5"/>
  <c r="L5" i="5"/>
  <c r="K4" i="5"/>
  <c r="L6" i="12" l="1"/>
  <c r="Q9" i="1" s="1"/>
  <c r="L10" i="12"/>
  <c r="Q13" i="1" s="1"/>
  <c r="L7" i="12"/>
  <c r="L9" i="9"/>
  <c r="O12" i="1" s="1"/>
  <c r="L9" i="5"/>
  <c r="L6" i="3"/>
  <c r="M9" i="1" s="1"/>
  <c r="L6" i="13"/>
  <c r="L4" i="9"/>
  <c r="O7" i="1" s="1"/>
  <c r="L5" i="11"/>
  <c r="P8" i="1" s="1"/>
  <c r="L5" i="3"/>
  <c r="M8" i="1" s="1"/>
  <c r="L13" i="3"/>
  <c r="M16" i="1" s="1"/>
  <c r="L13" i="9"/>
  <c r="O16" i="1" s="1"/>
  <c r="L6" i="11"/>
  <c r="L6" i="9"/>
  <c r="O9" i="1" s="1"/>
  <c r="L4" i="12"/>
  <c r="Q7" i="1" s="1"/>
  <c r="L11" i="5"/>
  <c r="L14" i="1" s="1"/>
  <c r="L7" i="5"/>
  <c r="L10" i="1" s="1"/>
  <c r="L4" i="10"/>
  <c r="N7" i="1" s="1"/>
  <c r="L9" i="12"/>
  <c r="Q12" i="1" s="1"/>
  <c r="L7" i="3"/>
  <c r="M10" i="1" s="1"/>
  <c r="L7" i="10"/>
  <c r="N10" i="1" s="1"/>
  <c r="L7" i="9"/>
  <c r="O10" i="1" s="1"/>
  <c r="L7" i="11"/>
  <c r="P10" i="1" s="1"/>
  <c r="L10" i="5"/>
  <c r="L13" i="1" s="1"/>
  <c r="L6" i="5"/>
  <c r="L9" i="1" s="1"/>
  <c r="L10" i="10"/>
  <c r="N13" i="1" s="1"/>
  <c r="L5" i="9"/>
  <c r="O8" i="1" s="1"/>
  <c r="L10" i="3"/>
  <c r="M13" i="1" s="1"/>
  <c r="L5" i="10"/>
  <c r="N8" i="1" s="1"/>
  <c r="L10" i="9"/>
  <c r="O13" i="1" s="1"/>
  <c r="L10" i="11"/>
  <c r="P13" i="1" s="1"/>
  <c r="L11" i="12"/>
  <c r="Q14" i="1" s="1"/>
  <c r="L11" i="3"/>
  <c r="M14" i="1" s="1"/>
  <c r="L8" i="11"/>
  <c r="P11" i="1" s="1"/>
  <c r="L12" i="11"/>
  <c r="P15" i="1" s="1"/>
  <c r="L8" i="5"/>
  <c r="L12" i="3"/>
  <c r="M15" i="1" s="1"/>
  <c r="L12" i="9"/>
  <c r="O15" i="1" s="1"/>
  <c r="L9" i="11"/>
  <c r="P12" i="1" s="1"/>
  <c r="L12" i="12"/>
  <c r="Q15" i="1" s="1"/>
  <c r="L11" i="11"/>
  <c r="P14" i="1" s="1"/>
  <c r="L11" i="10"/>
  <c r="N14" i="1" s="1"/>
  <c r="L11" i="9"/>
  <c r="O14" i="1" s="1"/>
  <c r="L8" i="12"/>
  <c r="Q11" i="1" s="1"/>
  <c r="L8" i="3"/>
  <c r="M11" i="1" s="1"/>
  <c r="L8" i="10"/>
  <c r="N11" i="1" s="1"/>
  <c r="L8" i="9"/>
  <c r="O11" i="1" s="1"/>
  <c r="L12" i="5"/>
  <c r="L15" i="1" s="1"/>
  <c r="L6" i="10"/>
  <c r="N9" i="1" s="1"/>
  <c r="L9" i="10"/>
  <c r="N12" i="1" s="1"/>
  <c r="Y6" i="1"/>
  <c r="Z6" i="1"/>
  <c r="L8" i="1"/>
  <c r="Q8" i="1"/>
  <c r="P9" i="1"/>
  <c r="Q10" i="1"/>
  <c r="L11" i="1"/>
  <c r="L12" i="1"/>
  <c r="M12" i="1"/>
  <c r="N15" i="1"/>
  <c r="L16" i="1"/>
  <c r="N16" i="1"/>
  <c r="P16" i="1"/>
  <c r="Q16" i="1"/>
  <c r="P7" i="1"/>
  <c r="M7" i="1"/>
  <c r="L7" i="1"/>
  <c r="L5" i="2"/>
  <c r="K8" i="1" s="1"/>
  <c r="L6" i="2"/>
  <c r="K9" i="1" s="1"/>
  <c r="L7" i="2"/>
  <c r="K10" i="1" s="1"/>
  <c r="L8" i="2"/>
  <c r="K11" i="1" s="1"/>
  <c r="L9" i="2"/>
  <c r="K12" i="1" s="1"/>
  <c r="L10" i="2"/>
  <c r="K13" i="1" s="1"/>
  <c r="L11" i="2"/>
  <c r="K14" i="1" s="1"/>
  <c r="L12" i="2"/>
  <c r="K15" i="1" s="1"/>
  <c r="L13" i="2"/>
  <c r="K16" i="1" s="1"/>
  <c r="L4" i="2"/>
  <c r="K7" i="1" s="1"/>
  <c r="G14" i="1"/>
  <c r="G11" i="1"/>
  <c r="F15" i="1"/>
  <c r="F14" i="1"/>
  <c r="F11" i="1"/>
  <c r="F10" i="1"/>
  <c r="E14" i="1"/>
  <c r="E12" i="1"/>
  <c r="E10" i="1"/>
  <c r="E7" i="1"/>
  <c r="D15" i="1"/>
  <c r="D12" i="1"/>
  <c r="D11" i="1"/>
  <c r="D7" i="1"/>
  <c r="C16" i="1"/>
  <c r="C15" i="1"/>
  <c r="C14" i="1"/>
  <c r="C13" i="1"/>
  <c r="C12" i="1"/>
  <c r="C11" i="1"/>
  <c r="C10" i="1"/>
  <c r="C9" i="1"/>
  <c r="C8" i="1"/>
  <c r="C7" i="1"/>
  <c r="K5" i="2"/>
  <c r="K6" i="2"/>
  <c r="K7" i="2"/>
  <c r="K8" i="2"/>
  <c r="K9" i="2"/>
  <c r="K10" i="2"/>
  <c r="K11" i="2"/>
  <c r="K12" i="2"/>
  <c r="K13" i="2"/>
  <c r="K4" i="2"/>
  <c r="D8" i="1"/>
  <c r="E8" i="1"/>
  <c r="F8" i="1"/>
  <c r="G8" i="1"/>
  <c r="D9" i="1"/>
  <c r="E9" i="1"/>
  <c r="F9" i="1"/>
  <c r="G9" i="1"/>
  <c r="D10" i="1"/>
  <c r="G10" i="1"/>
  <c r="E11" i="1"/>
  <c r="F12" i="1"/>
  <c r="G12" i="1"/>
  <c r="D13" i="1"/>
  <c r="E13" i="1"/>
  <c r="F13" i="1"/>
  <c r="G13" i="1"/>
  <c r="D14" i="1"/>
  <c r="E15" i="1"/>
  <c r="G15" i="1"/>
  <c r="D16" i="1"/>
  <c r="E16" i="1"/>
  <c r="F16" i="1"/>
  <c r="G16" i="1"/>
  <c r="G7" i="1"/>
  <c r="F7" i="1"/>
  <c r="A7" i="1"/>
  <c r="Z13" i="1" l="1"/>
  <c r="U15" i="1"/>
  <c r="X14" i="1"/>
  <c r="Z15" i="1"/>
  <c r="Z14" i="1"/>
  <c r="Z11" i="1"/>
  <c r="U13" i="1"/>
  <c r="Z16" i="1"/>
  <c r="X11" i="1"/>
  <c r="U9" i="1"/>
  <c r="U14" i="1"/>
  <c r="U10" i="1"/>
  <c r="V15" i="1"/>
  <c r="Y8" i="1"/>
  <c r="Y13" i="1"/>
  <c r="U11" i="1"/>
  <c r="Z9" i="1"/>
  <c r="V8" i="1"/>
  <c r="X13" i="1"/>
  <c r="W8" i="1"/>
  <c r="Y10" i="1"/>
  <c r="W9" i="1"/>
  <c r="U8" i="1"/>
  <c r="Z7" i="1"/>
  <c r="Z12" i="1"/>
  <c r="V10" i="1"/>
  <c r="Y12" i="1"/>
  <c r="Z8" i="1"/>
  <c r="X16" i="1"/>
  <c r="W16" i="1"/>
  <c r="W12" i="1"/>
  <c r="X8" i="1"/>
  <c r="V16" i="1"/>
  <c r="Z10" i="1"/>
  <c r="U16" i="1"/>
  <c r="U12" i="1"/>
  <c r="X12" i="1"/>
  <c r="Y7" i="1"/>
  <c r="W14" i="1"/>
  <c r="Y11" i="1"/>
  <c r="W10" i="1"/>
  <c r="V12" i="1"/>
  <c r="Y15" i="1"/>
  <c r="Y14" i="1"/>
  <c r="Y9" i="1"/>
  <c r="Y16" i="1"/>
  <c r="X10" i="1"/>
  <c r="X15" i="1"/>
  <c r="X9" i="1"/>
  <c r="W15" i="1"/>
  <c r="W13" i="1"/>
  <c r="W11" i="1"/>
  <c r="V11" i="1"/>
  <c r="V13" i="1"/>
  <c r="V14" i="1"/>
  <c r="V9" i="1"/>
  <c r="R10" i="1"/>
  <c r="T9" i="1"/>
  <c r="T14" i="1"/>
  <c r="T15" i="1"/>
  <c r="T8" i="1"/>
  <c r="T12" i="1"/>
  <c r="T13" i="1"/>
  <c r="T11" i="1"/>
  <c r="T16" i="1"/>
  <c r="T10" i="1"/>
  <c r="R14" i="1"/>
  <c r="W7" i="1"/>
  <c r="V7" i="1"/>
  <c r="U7" i="1"/>
  <c r="X7" i="1"/>
  <c r="R9" i="1"/>
  <c r="R16" i="1"/>
  <c r="R8" i="1"/>
  <c r="R15" i="1"/>
  <c r="T7" i="1"/>
  <c r="R13" i="1"/>
  <c r="R11" i="1"/>
  <c r="R7" i="1"/>
  <c r="R12" i="1"/>
  <c r="AA15" i="1" l="1"/>
  <c r="AA7" i="1"/>
  <c r="AA9" i="1"/>
  <c r="AA16" i="1"/>
  <c r="AA11" i="1"/>
  <c r="AA14" i="1"/>
  <c r="AA10" i="1"/>
  <c r="AA13" i="1"/>
  <c r="AA12" i="1"/>
  <c r="AA8" i="1"/>
  <c r="B8" i="1"/>
  <c r="B9" i="1"/>
  <c r="B10" i="1"/>
  <c r="B11" i="1"/>
  <c r="B12" i="1"/>
  <c r="B13" i="1"/>
  <c r="B14" i="1"/>
  <c r="B15" i="1"/>
  <c r="B16" i="1"/>
  <c r="B7" i="1"/>
  <c r="AB13" i="1" l="1"/>
  <c r="AB14" i="1"/>
  <c r="AB15" i="1"/>
  <c r="AB7" i="1"/>
  <c r="AB12" i="1"/>
  <c r="AB16" i="1"/>
  <c r="AB11" i="1"/>
  <c r="AB10" i="1"/>
  <c r="AB8" i="1"/>
  <c r="AB9" i="1"/>
  <c r="I7" i="1"/>
  <c r="I15" i="1"/>
  <c r="I14" i="1"/>
  <c r="I10" i="1"/>
  <c r="I13" i="1"/>
  <c r="I12" i="1"/>
  <c r="I11" i="1"/>
  <c r="I9" i="1"/>
  <c r="I16" i="1"/>
  <c r="I8" i="1"/>
  <c r="U6" i="1"/>
  <c r="V6" i="1"/>
  <c r="W6" i="1"/>
  <c r="X6" i="1"/>
  <c r="T6" i="1"/>
  <c r="A14" i="1" l="1"/>
  <c r="A9" i="1"/>
  <c r="A12" i="1"/>
  <c r="A15" i="1"/>
  <c r="A10" i="1"/>
  <c r="A13" i="1"/>
  <c r="A16" i="1"/>
  <c r="A11" i="1"/>
  <c r="A8" i="1"/>
</calcChain>
</file>

<file path=xl/sharedStrings.xml><?xml version="1.0" encoding="utf-8"?>
<sst xmlns="http://schemas.openxmlformats.org/spreadsheetml/2006/main" count="223" uniqueCount="56">
  <si>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</si>
  <si>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</si>
  <si>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</si>
  <si>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</si>
  <si>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</si>
  <si>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</si>
  <si>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</si>
  <si>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</si>
  <si>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</si>
  <si>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</si>
  <si>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</si>
  <si>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</si>
  <si>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</si>
  <si>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</si>
  <si>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</si>
  <si>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</si>
  <si>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</si>
  <si>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Avg of comm rank per vendor</t>
  </si>
  <si>
    <t xml:space="preserve">RFQ730-19177 UH New Law Center </t>
  </si>
  <si>
    <t>Total</t>
  </si>
  <si>
    <t>Criteria 7</t>
  </si>
  <si>
    <t>Evaluator 6</t>
  </si>
  <si>
    <t>Evaluator 7</t>
  </si>
  <si>
    <t>Total with HUB</t>
  </si>
  <si>
    <t>GFF</t>
  </si>
  <si>
    <t>HarrisonKornberg Architects</t>
  </si>
  <si>
    <t>Kirksey + SmithGroup</t>
  </si>
  <si>
    <t>Page + Ennead</t>
  </si>
  <si>
    <t>PBK + SCB</t>
  </si>
  <si>
    <t>Perkins Will</t>
  </si>
  <si>
    <t>PGAL</t>
  </si>
  <si>
    <t>Rogers Architects</t>
  </si>
  <si>
    <t>Shepley Bulfinch</t>
  </si>
  <si>
    <t>Stantec+LakeFlato</t>
  </si>
  <si>
    <t xml:space="preserve">University of Houston Evaluation Matrix         
</t>
  </si>
  <si>
    <t>RFQ730-19177  UH New Law Center</t>
  </si>
  <si>
    <t>Name</t>
  </si>
  <si>
    <t>Evaluation Due Date</t>
  </si>
  <si>
    <t>7/2/19 @ 4 PM</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</si>
  <si>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</si>
  <si>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</si>
  <si>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</si>
  <si>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</si>
  <si>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</si>
  <si>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</si>
  <si>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</si>
  <si>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</si>
  <si>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</si>
  <si>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</si>
  <si>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</si>
  <si>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</si>
  <si>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UHS Project Experience (Section 4.8)</t>
  </si>
  <si>
    <r>
      <t xml:space="preserve">Respondent’s Past HUB/MBE/WBE Goal Attainment and Quality of Procedures for UHS HUB Goal Attainment on this Project (Section 4.9)
</t>
    </r>
    <r>
      <rPr>
        <b/>
        <sz val="9"/>
        <color rgb="FFFF0000"/>
        <rFont val="Arial"/>
        <family val="2"/>
      </rPr>
      <t xml:space="preserve">
**ONLY HUB WILL EVALUATE**</t>
    </r>
  </si>
  <si>
    <t>Points (1-5)</t>
  </si>
  <si>
    <t>Non-Disclosure:</t>
  </si>
  <si>
    <t>Updated: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</si>
</sst>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sz val="9"/>
      <name val="Arial"/>
      <family val="2"/>
    </font>
    <font>
      <sz val="9"/>
      <color rgb="FFFF0000"/>
      <name val="Arial"/>
      <family val="2"/>
    </font>
    <font>
      <b/>
      <sz val="9"/>
      <color rgb="FFFF0000"/>
      <name val="Arial"/>
      <family val="2"/>
    </font>
    <font>
      <b/>
      <sz val="8"/>
      <name val="Arial"/>
      <family val="2"/>
    </font>
    <font>
      <b/>
      <sz val="10"/>
      <color theme="1"/>
      <name val="Calibri"/>
      <family val="2"/>
      <scheme val="minor"/>
    </font>
    <font>
      <sz val="10"/>
      <name val="Calibri"/>
      <family val="2"/>
      <scheme val="minor"/>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26">
    <xf numFmtId="0" fontId="0" fillId="0" borderId="0"/>
    <xf numFmtId="44" fontId="26" fillId="0" borderId="0" applyFont="0" applyFill="0" applyBorder="0" applyAlignment="0" applyProtection="0"/>
    <xf numFmtId="0" fontId="26" fillId="0" borderId="0"/>
    <xf numFmtId="0" fontId="23" fillId="0" borderId="0"/>
    <xf numFmtId="0" fontId="23" fillId="0" borderId="0"/>
    <xf numFmtId="0" fontId="26" fillId="2" borderId="1" applyNumberFormat="0" applyFont="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6"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2" applyNumberFormat="0" applyAlignment="0" applyProtection="0"/>
    <xf numFmtId="0" fontId="32" fillId="22" borderId="3" applyNumberFormat="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8" fillId="8" borderId="2" applyNumberFormat="0" applyAlignment="0" applyProtection="0"/>
    <xf numFmtId="0" fontId="39" fillId="0" borderId="7" applyNumberFormat="0" applyFill="0" applyAlignment="0" applyProtection="0"/>
    <xf numFmtId="0" fontId="40" fillId="23" borderId="0" applyNumberFormat="0" applyBorder="0" applyAlignment="0" applyProtection="0"/>
    <xf numFmtId="0" fontId="27" fillId="2" borderId="1" applyNumberFormat="0" applyFont="0" applyAlignment="0" applyProtection="0"/>
    <xf numFmtId="0" fontId="41" fillId="21"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22" fillId="0" borderId="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6"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2" applyNumberFormat="0" applyAlignment="0" applyProtection="0"/>
    <xf numFmtId="0" fontId="32" fillId="22" borderId="3" applyNumberFormat="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8" fillId="8" borderId="2" applyNumberFormat="0" applyAlignment="0" applyProtection="0"/>
    <xf numFmtId="0" fontId="39" fillId="0" borderId="7" applyNumberFormat="0" applyFill="0" applyAlignment="0" applyProtection="0"/>
    <xf numFmtId="0" fontId="40" fillId="23" borderId="0" applyNumberFormat="0" applyBorder="0" applyAlignment="0" applyProtection="0"/>
    <xf numFmtId="0" fontId="41" fillId="21"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26" fillId="0" borderId="0"/>
    <xf numFmtId="0" fontId="26" fillId="2" borderId="1" applyNumberFormat="0" applyFont="0" applyAlignment="0" applyProtection="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26" fillId="0" borderId="0"/>
    <xf numFmtId="0" fontId="26" fillId="2" borderId="1" applyNumberFormat="0" applyFont="0" applyAlignment="0" applyProtection="0"/>
    <xf numFmtId="0" fontId="14" fillId="0" borderId="0"/>
    <xf numFmtId="0" fontId="13" fillId="0" borderId="0"/>
    <xf numFmtId="0" fontId="13" fillId="0" borderId="0"/>
    <xf numFmtId="0" fontId="12" fillId="0" borderId="0"/>
    <xf numFmtId="0" fontId="12" fillId="0" borderId="0"/>
    <xf numFmtId="0" fontId="11" fillId="0" borderId="0"/>
    <xf numFmtId="43" fontId="26" fillId="0" borderId="0" applyFont="0" applyFill="0" applyBorder="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53" fillId="26" borderId="0" applyNumberFormat="0" applyBorder="0" applyAlignment="0" applyProtection="0"/>
    <xf numFmtId="0" fontId="2" fillId="0" borderId="0"/>
    <xf numFmtId="0" fontId="2" fillId="0" borderId="0"/>
    <xf numFmtId="0" fontId="1" fillId="0" borderId="0"/>
  </cellStyleXfs>
  <cellXfs count="90">
    <xf numFmtId="0" fontId="0" fillId="0" borderId="0" xfId="0"/>
    <xf numFmtId="0" fontId="0" fillId="0" borderId="0" xfId="0" applyBorder="1"/>
    <xf numFmtId="0" fontId="24" fillId="0" borderId="0" xfId="0" applyFont="1" applyBorder="1" applyAlignment="1"/>
    <xf numFmtId="0" fontId="0" fillId="0" borderId="0" xfId="0" applyBorder="1"/>
    <xf numFmtId="0" fontId="24" fillId="0" borderId="0" xfId="0" applyFont="1" applyBorder="1" applyAlignment="1"/>
    <xf numFmtId="0" fontId="0" fillId="0" borderId="0" xfId="0"/>
    <xf numFmtId="0" fontId="26" fillId="0" borderId="0" xfId="0" applyFont="1"/>
    <xf numFmtId="0" fontId="0" fillId="0" borderId="0" xfId="0"/>
    <xf numFmtId="0" fontId="24" fillId="0" borderId="0" xfId="0" applyFont="1" applyBorder="1" applyAlignment="1">
      <alignment horizontal="left"/>
    </xf>
    <xf numFmtId="0" fontId="46" fillId="0" borderId="0" xfId="0" applyFont="1" applyBorder="1" applyAlignment="1">
      <alignment horizontal="left"/>
    </xf>
    <xf numFmtId="0" fontId="46" fillId="25" borderId="0" xfId="0" applyFont="1" applyFill="1" applyAlignment="1"/>
    <xf numFmtId="0" fontId="47" fillId="25" borderId="0" xfId="0" applyFont="1" applyFill="1"/>
    <xf numFmtId="0" fontId="24" fillId="25" borderId="0" xfId="0" applyFont="1" applyFill="1" applyAlignment="1"/>
    <xf numFmtId="0" fontId="25" fillId="25" borderId="0" xfId="0" applyFont="1" applyFill="1"/>
    <xf numFmtId="0" fontId="47" fillId="25" borderId="0" xfId="0" applyFont="1" applyFill="1" applyBorder="1"/>
    <xf numFmtId="0" fontId="25" fillId="25" borderId="0" xfId="0" applyFont="1" applyFill="1" applyBorder="1"/>
    <xf numFmtId="0" fontId="24" fillId="25" borderId="0" xfId="0" applyFont="1" applyFill="1"/>
    <xf numFmtId="0" fontId="24" fillId="25" borderId="0" xfId="0" applyFont="1" applyFill="1" applyBorder="1" applyAlignment="1">
      <alignment horizontal="left" vertical="center"/>
    </xf>
    <xf numFmtId="0" fontId="24" fillId="25" borderId="0" xfId="0" applyFont="1" applyFill="1" applyBorder="1" applyAlignment="1">
      <alignment horizontal="right" textRotation="90" wrapText="1"/>
    </xf>
    <xf numFmtId="0" fontId="24" fillId="25" borderId="0" xfId="0" applyFont="1" applyFill="1" applyAlignment="1">
      <alignment horizontal="center" vertical="center"/>
    </xf>
    <xf numFmtId="4" fontId="25" fillId="25" borderId="11" xfId="0" applyNumberFormat="1" applyFont="1" applyFill="1" applyBorder="1" applyAlignment="1">
      <alignment horizontal="right"/>
    </xf>
    <xf numFmtId="0" fontId="25" fillId="25" borderId="11" xfId="0" applyFont="1" applyFill="1" applyBorder="1" applyAlignment="1">
      <alignment horizontal="right"/>
    </xf>
    <xf numFmtId="0" fontId="25" fillId="25" borderId="11" xfId="0" applyFont="1" applyFill="1" applyBorder="1" applyAlignment="1">
      <alignment horizontal="left"/>
    </xf>
    <xf numFmtId="0" fontId="48" fillId="25" borderId="0" xfId="0" applyFont="1" applyFill="1"/>
    <xf numFmtId="0" fontId="50" fillId="0" borderId="10" xfId="100" applyFont="1" applyBorder="1" applyAlignment="1">
      <alignment horizontal="right"/>
    </xf>
    <xf numFmtId="0" fontId="50" fillId="0" borderId="10" xfId="100" applyFont="1" applyBorder="1" applyAlignment="1">
      <alignment horizontal="right"/>
    </xf>
    <xf numFmtId="0" fontId="52" fillId="0" borderId="10" xfId="100" applyFont="1" applyFill="1" applyBorder="1" applyAlignment="1">
      <alignment horizontal="right"/>
    </xf>
    <xf numFmtId="0" fontId="45" fillId="24" borderId="14" xfId="0" applyFont="1" applyFill="1" applyBorder="1" applyAlignment="1">
      <alignment horizontal="right" textRotation="90" wrapText="1"/>
    </xf>
    <xf numFmtId="0" fontId="46" fillId="25" borderId="0" xfId="0" applyFont="1" applyFill="1" applyAlignment="1">
      <alignment horizontal="right"/>
    </xf>
    <xf numFmtId="0" fontId="47" fillId="25" borderId="0" xfId="0" applyFont="1" applyFill="1" applyAlignment="1">
      <alignment horizontal="right"/>
    </xf>
    <xf numFmtId="0" fontId="25" fillId="25" borderId="11" xfId="0" applyFont="1" applyFill="1" applyBorder="1"/>
    <xf numFmtId="0" fontId="25" fillId="25" borderId="12" xfId="0" applyFont="1" applyFill="1" applyBorder="1"/>
    <xf numFmtId="0" fontId="25" fillId="25" borderId="12" xfId="0" applyFont="1" applyFill="1" applyBorder="1" applyAlignment="1">
      <alignment horizontal="right"/>
    </xf>
    <xf numFmtId="0" fontId="24" fillId="25" borderId="14" xfId="0" applyFont="1" applyFill="1" applyBorder="1" applyAlignment="1">
      <alignment horizontal="right" textRotation="90" wrapText="1"/>
    </xf>
    <xf numFmtId="4" fontId="25" fillId="25" borderId="13" xfId="0" applyNumberFormat="1" applyFont="1" applyFill="1" applyBorder="1" applyAlignment="1">
      <alignment horizontal="right"/>
    </xf>
    <xf numFmtId="0" fontId="25" fillId="25" borderId="13" xfId="0" applyFont="1" applyFill="1" applyBorder="1" applyAlignment="1">
      <alignment horizontal="right"/>
    </xf>
    <xf numFmtId="1" fontId="26" fillId="0" borderId="0" xfId="98" applyNumberFormat="1" applyFont="1"/>
    <xf numFmtId="2" fontId="51" fillId="0" borderId="0" xfId="0" applyNumberFormat="1" applyFont="1"/>
    <xf numFmtId="2" fontId="25" fillId="25" borderId="11" xfId="0" applyNumberFormat="1" applyFont="1" applyFill="1" applyBorder="1"/>
    <xf numFmtId="0" fontId="26" fillId="0" borderId="0" xfId="98" applyFont="1"/>
    <xf numFmtId="0" fontId="26" fillId="0" borderId="0" xfId="98" applyFont="1"/>
    <xf numFmtId="0" fontId="26" fillId="0" borderId="0" xfId="98" applyFont="1"/>
    <xf numFmtId="0" fontId="26" fillId="0" borderId="0" xfId="98" applyFont="1"/>
    <xf numFmtId="0" fontId="26" fillId="0" borderId="0" xfId="98" applyFont="1"/>
    <xf numFmtId="0" fontId="26" fillId="0" borderId="0" xfId="98" applyFont="1"/>
    <xf numFmtId="0" fontId="26" fillId="0" borderId="0" xfId="98" applyFont="1"/>
    <xf numFmtId="0" fontId="53" fillId="26" borderId="0" xfId="122"/>
    <xf numFmtId="0" fontId="26" fillId="0" borderId="0" xfId="98" applyFont="1"/>
    <xf numFmtId="0" fontId="49" fillId="0" borderId="10" xfId="100" applyFont="1" applyBorder="1" applyAlignment="1">
      <alignment horizontal="center"/>
    </xf>
    <xf numFmtId="0" fontId="50" fillId="0" borderId="0" xfId="98" applyFont="1" applyAlignment="1">
      <alignment horizontal="left"/>
    </xf>
    <xf numFmtId="0" fontId="46" fillId="25" borderId="0" xfId="0" applyFont="1" applyFill="1" applyAlignment="1">
      <alignment horizontal="left"/>
    </xf>
    <xf numFmtId="0" fontId="46" fillId="25" borderId="0" xfId="0" applyFont="1" applyFill="1" applyAlignment="1">
      <alignment horizontal="right"/>
    </xf>
    <xf numFmtId="0" fontId="24" fillId="25" borderId="0" xfId="98" applyFont="1" applyFill="1" applyAlignment="1">
      <alignment horizontal="left" wrapText="1"/>
    </xf>
    <xf numFmtId="0" fontId="26" fillId="25" borderId="0" xfId="98" applyFont="1" applyFill="1"/>
    <xf numFmtId="0" fontId="24" fillId="0" borderId="0" xfId="98" applyFont="1" applyFill="1"/>
    <xf numFmtId="0" fontId="25" fillId="25" borderId="0" xfId="98" applyFont="1" applyFill="1"/>
    <xf numFmtId="0" fontId="54" fillId="25" borderId="0" xfId="125" applyFont="1" applyFill="1" applyBorder="1" applyAlignment="1"/>
    <xf numFmtId="0" fontId="26" fillId="27" borderId="0" xfId="125" applyFont="1" applyFill="1" applyBorder="1" applyAlignment="1">
      <alignment horizontal="center"/>
    </xf>
    <xf numFmtId="164" fontId="54" fillId="0" borderId="0" xfId="125" applyNumberFormat="1" applyFont="1" applyFill="1" applyBorder="1" applyAlignment="1">
      <alignment horizontal="center"/>
    </xf>
    <xf numFmtId="0" fontId="49" fillId="25" borderId="0" xfId="125" applyFont="1" applyFill="1" applyBorder="1" applyAlignment="1"/>
    <xf numFmtId="0" fontId="26" fillId="25" borderId="0" xfId="98" applyFont="1" applyFill="1" applyAlignment="1">
      <alignment horizontal="center"/>
    </xf>
    <xf numFmtId="0" fontId="50" fillId="28" borderId="15" xfId="98" applyFont="1" applyFill="1" applyBorder="1" applyAlignment="1">
      <alignment horizontal="left"/>
    </xf>
    <xf numFmtId="0" fontId="50" fillId="28" borderId="16" xfId="98" applyFont="1" applyFill="1" applyBorder="1" applyAlignment="1">
      <alignment horizontal="left"/>
    </xf>
    <xf numFmtId="0" fontId="50" fillId="28" borderId="17" xfId="98" applyFont="1" applyFill="1" applyBorder="1" applyAlignment="1">
      <alignment horizontal="left"/>
    </xf>
    <xf numFmtId="0" fontId="55" fillId="25" borderId="15" xfId="98" applyFont="1" applyFill="1" applyBorder="1" applyAlignment="1">
      <alignment horizontal="left" vertical="top" wrapText="1"/>
    </xf>
    <xf numFmtId="0" fontId="55" fillId="25" borderId="16" xfId="98" applyFont="1" applyFill="1" applyBorder="1" applyAlignment="1">
      <alignment horizontal="left" vertical="top" wrapText="1"/>
    </xf>
    <xf numFmtId="0" fontId="55" fillId="25" borderId="17" xfId="98" applyFont="1" applyFill="1" applyBorder="1" applyAlignment="1">
      <alignment horizontal="left" vertical="top" wrapText="1"/>
    </xf>
    <xf numFmtId="0" fontId="56" fillId="25" borderId="15" xfId="98" applyFont="1" applyFill="1" applyBorder="1" applyAlignment="1">
      <alignment horizontal="left" vertical="top" wrapText="1"/>
    </xf>
    <xf numFmtId="0" fontId="56" fillId="25" borderId="16" xfId="98" applyFont="1" applyFill="1" applyBorder="1" applyAlignment="1">
      <alignment horizontal="left" vertical="top" wrapText="1"/>
    </xf>
    <xf numFmtId="0" fontId="56" fillId="25" borderId="17" xfId="98" applyFont="1" applyFill="1" applyBorder="1" applyAlignment="1">
      <alignment horizontal="left" vertical="top" wrapText="1"/>
    </xf>
    <xf numFmtId="0" fontId="58" fillId="25" borderId="0" xfId="98" applyFont="1" applyFill="1" applyAlignment="1">
      <alignment wrapText="1"/>
    </xf>
    <xf numFmtId="0" fontId="58" fillId="25" borderId="18" xfId="98" applyFont="1" applyFill="1" applyBorder="1" applyAlignment="1">
      <alignment horizontal="right" wrapText="1"/>
    </xf>
    <xf numFmtId="0" fontId="58" fillId="25" borderId="0" xfId="98" applyFont="1" applyFill="1" applyBorder="1" applyAlignment="1">
      <alignment horizontal="right" wrapText="1"/>
    </xf>
    <xf numFmtId="0" fontId="58" fillId="25" borderId="19" xfId="98" applyFont="1" applyFill="1" applyBorder="1" applyAlignment="1">
      <alignment horizontal="right" wrapText="1"/>
    </xf>
    <xf numFmtId="0" fontId="58" fillId="29" borderId="20" xfId="98" applyFont="1" applyFill="1" applyBorder="1" applyAlignment="1">
      <alignment horizontal="right" wrapText="1"/>
    </xf>
    <xf numFmtId="0" fontId="58" fillId="25" borderId="0" xfId="98" applyFont="1" applyFill="1" applyAlignment="1">
      <alignment horizontal="center" wrapText="1"/>
    </xf>
    <xf numFmtId="0" fontId="26" fillId="27" borderId="21" xfId="98" applyFont="1" applyFill="1" applyBorder="1"/>
    <xf numFmtId="0" fontId="26" fillId="30" borderId="0" xfId="98" applyFont="1" applyFill="1" applyBorder="1" applyAlignment="1">
      <alignment horizontal="center" vertical="center"/>
    </xf>
    <xf numFmtId="0" fontId="26" fillId="31" borderId="19" xfId="98" applyFont="1" applyFill="1" applyBorder="1"/>
    <xf numFmtId="0" fontId="26" fillId="29" borderId="21" xfId="98" applyFont="1" applyFill="1" applyBorder="1"/>
    <xf numFmtId="0" fontId="52" fillId="32" borderId="22" xfId="98" applyFont="1" applyFill="1" applyBorder="1"/>
    <xf numFmtId="0" fontId="26" fillId="0" borderId="0" xfId="98" applyFont="1" applyFill="1"/>
    <xf numFmtId="0" fontId="26" fillId="33" borderId="23" xfId="98" applyFont="1" applyFill="1" applyBorder="1"/>
    <xf numFmtId="0" fontId="26" fillId="33" borderId="0" xfId="98" applyFont="1" applyFill="1" applyBorder="1"/>
    <xf numFmtId="0" fontId="26" fillId="25" borderId="10" xfId="98" applyFont="1" applyFill="1" applyBorder="1"/>
    <xf numFmtId="0" fontId="52" fillId="25" borderId="0" xfId="98" applyFont="1" applyFill="1"/>
    <xf numFmtId="0" fontId="26" fillId="25" borderId="0" xfId="98" applyFont="1" applyFill="1" applyAlignment="1">
      <alignment wrapText="1"/>
    </xf>
    <xf numFmtId="0" fontId="59" fillId="25" borderId="0" xfId="125" applyFont="1" applyFill="1" applyAlignment="1">
      <alignment vertical="center"/>
    </xf>
    <xf numFmtId="0" fontId="60" fillId="25" borderId="0" xfId="98" applyFont="1" applyFill="1"/>
    <xf numFmtId="0" fontId="48" fillId="25" borderId="0" xfId="98" applyFont="1" applyFill="1"/>
  </cellXfs>
  <cellStyles count="12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Explanatory Text 2" xfId="75"/>
    <cellStyle name="Explanatory Text 3" xfId="33"/>
    <cellStyle name="Good" xfId="122"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10" xfId="112"/>
    <cellStyle name="Normal 11" xfId="114"/>
    <cellStyle name="Normal 12" xfId="116"/>
    <cellStyle name="Normal 13" xfId="118"/>
    <cellStyle name="Normal 14" xfId="120"/>
    <cellStyle name="Normal 15" xfId="123"/>
    <cellStyle name="Normal 16" xfId="125"/>
    <cellStyle name="Normal 2" xfId="2"/>
    <cellStyle name="Normal 3" xfId="3"/>
    <cellStyle name="Normal 3 2" xfId="88"/>
    <cellStyle name="Normal 3 3" xfId="97"/>
    <cellStyle name="Normal 3 3 2" xfId="107"/>
    <cellStyle name="Normal 3 4" xfId="105"/>
    <cellStyle name="Normal 4" xfId="4"/>
    <cellStyle name="Normal 4 10" xfId="100"/>
    <cellStyle name="Normal 4 11" xfId="102"/>
    <cellStyle name="Normal 4 12" xfId="104"/>
    <cellStyle name="Normal 4 13" xfId="109"/>
    <cellStyle name="Normal 4 14" xfId="111"/>
    <cellStyle name="Normal 4 15" xfId="113"/>
    <cellStyle name="Normal 4 16" xfId="115"/>
    <cellStyle name="Normal 4 17" xfId="117"/>
    <cellStyle name="Normal 4 18" xfId="119"/>
    <cellStyle name="Normal 4 19" xfId="121"/>
    <cellStyle name="Normal 4 2" xfId="47"/>
    <cellStyle name="Normal 4 20" xfId="124"/>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8"/>
    <cellStyle name="Normal 9" xfId="110"/>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562350"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26</xdr:row>
      <xdr:rowOff>9525</xdr:rowOff>
    </xdr:from>
    <xdr:ext cx="6800850" cy="3533775"/>
    <xdr:sp macro="" textlink="">
      <xdr:nvSpPr>
        <xdr:cNvPr id="3" name="TextBox 2"/>
        <xdr:cNvSpPr txBox="1"/>
      </xdr:nvSpPr>
      <xdr:spPr>
        <a:xfrm>
          <a:off x="9525" y="56959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rjamil\AppData\Local\Microsoft\Windows\Temporary%20Internet%20Files\Content.Outlook\O0MBZ49Z\Evaluation%20Matrix%20RFQ730-19177%20%20UH%20New%20Law%20Center%20LMB%206_3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sheetName val="Respondent Summary"/>
    </sheetNames>
    <sheetDataSet>
      <sheetData sheetId="0">
        <row r="13">
          <cell r="D13">
            <v>32</v>
          </cell>
          <cell r="G13">
            <v>20</v>
          </cell>
          <cell r="J13">
            <v>4</v>
          </cell>
          <cell r="M13">
            <v>4</v>
          </cell>
          <cell r="P13">
            <v>4</v>
          </cell>
          <cell r="S13">
            <v>10</v>
          </cell>
        </row>
        <row r="14">
          <cell r="D14">
            <v>34.4</v>
          </cell>
          <cell r="G14">
            <v>21.5</v>
          </cell>
          <cell r="J14">
            <v>4.3</v>
          </cell>
          <cell r="M14">
            <v>4.3</v>
          </cell>
          <cell r="P14">
            <v>4.3</v>
          </cell>
          <cell r="S14">
            <v>10</v>
          </cell>
        </row>
        <row r="15">
          <cell r="D15">
            <v>36.799999999999997</v>
          </cell>
          <cell r="G15">
            <v>23</v>
          </cell>
          <cell r="J15">
            <v>4.5999999999999996</v>
          </cell>
          <cell r="M15">
            <v>4.5999999999999996</v>
          </cell>
          <cell r="P15">
            <v>4.5999999999999996</v>
          </cell>
          <cell r="S15">
            <v>10</v>
          </cell>
        </row>
        <row r="16">
          <cell r="D16">
            <v>33.6</v>
          </cell>
          <cell r="G16">
            <v>21</v>
          </cell>
          <cell r="J16">
            <v>4.2</v>
          </cell>
          <cell r="M16">
            <v>4.2</v>
          </cell>
          <cell r="P16">
            <v>4.2</v>
          </cell>
          <cell r="S16">
            <v>10</v>
          </cell>
        </row>
        <row r="17">
          <cell r="D17">
            <v>28.8</v>
          </cell>
          <cell r="G17">
            <v>18</v>
          </cell>
          <cell r="J17">
            <v>3.6</v>
          </cell>
          <cell r="M17">
            <v>3.6</v>
          </cell>
          <cell r="P17">
            <v>3.6</v>
          </cell>
          <cell r="S17">
            <v>10</v>
          </cell>
        </row>
        <row r="18">
          <cell r="D18">
            <v>38.4</v>
          </cell>
          <cell r="G18">
            <v>24</v>
          </cell>
          <cell r="J18">
            <v>4.8</v>
          </cell>
          <cell r="M18">
            <v>4.8</v>
          </cell>
          <cell r="P18">
            <v>4.8</v>
          </cell>
          <cell r="S18">
            <v>10</v>
          </cell>
        </row>
        <row r="19">
          <cell r="D19">
            <v>27.2</v>
          </cell>
          <cell r="G19">
            <v>17</v>
          </cell>
          <cell r="J19">
            <v>3.4</v>
          </cell>
          <cell r="M19">
            <v>3.4</v>
          </cell>
          <cell r="P19">
            <v>3.4</v>
          </cell>
          <cell r="S19">
            <v>10</v>
          </cell>
        </row>
        <row r="20">
          <cell r="D20">
            <v>31.2</v>
          </cell>
          <cell r="G20">
            <v>19.5</v>
          </cell>
          <cell r="J20">
            <v>3.9</v>
          </cell>
          <cell r="M20">
            <v>3.9</v>
          </cell>
          <cell r="P20">
            <v>3.9</v>
          </cell>
          <cell r="S20">
            <v>10</v>
          </cell>
        </row>
        <row r="21">
          <cell r="D21">
            <v>35.200000000000003</v>
          </cell>
          <cell r="G21">
            <v>22</v>
          </cell>
          <cell r="J21">
            <v>4.4000000000000004</v>
          </cell>
          <cell r="M21">
            <v>4.4000000000000004</v>
          </cell>
          <cell r="P21">
            <v>4.4000000000000004</v>
          </cell>
          <cell r="S21">
            <v>10</v>
          </cell>
        </row>
        <row r="22">
          <cell r="D22">
            <v>30.4</v>
          </cell>
          <cell r="G22">
            <v>19</v>
          </cell>
          <cell r="J22">
            <v>3.8</v>
          </cell>
          <cell r="M22">
            <v>3.8</v>
          </cell>
          <cell r="P22">
            <v>3.8</v>
          </cell>
          <cell r="S22">
            <v>10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workbookViewId="0">
      <selection activeCell="P32" sqref="P32"/>
    </sheetView>
  </sheetViews>
  <sheetFormatPr defaultRowHeight="12.75" x14ac:dyDescent="0.2"/>
  <cols>
    <col min="1" max="1" width="24.5703125" style="53" customWidth="1"/>
    <col min="2" max="2" width="6.28515625" style="53" customWidth="1"/>
    <col min="3" max="3" width="10.5703125" style="53" bestFit="1" customWidth="1"/>
    <col min="4" max="4" width="9.140625" style="53" customWidth="1"/>
    <col min="5" max="5" width="6.5703125" style="53" customWidth="1"/>
    <col min="6" max="6" width="10.5703125" style="53" bestFit="1" customWidth="1"/>
    <col min="7" max="7" width="9.140625" style="53" customWidth="1"/>
    <col min="8" max="8" width="6.5703125" style="53" customWidth="1"/>
    <col min="9" max="9" width="10.5703125" style="53" bestFit="1" customWidth="1"/>
    <col min="10" max="10" width="9.140625" style="53" customWidth="1"/>
    <col min="11" max="11" width="6.7109375" style="53" customWidth="1"/>
    <col min="12" max="12" width="10.5703125" style="53" bestFit="1" customWidth="1"/>
    <col min="13" max="13" width="9.140625" style="53" customWidth="1"/>
    <col min="14" max="14" width="6.28515625" style="53" customWidth="1"/>
    <col min="15" max="15" width="10.5703125" style="53" bestFit="1" customWidth="1"/>
    <col min="16" max="16" width="9.140625" style="53" customWidth="1"/>
    <col min="17" max="17" width="6.28515625" style="53" customWidth="1"/>
    <col min="18" max="18" width="10.5703125" style="53" bestFit="1" customWidth="1"/>
    <col min="19" max="19" width="9.140625" style="53" customWidth="1"/>
    <col min="20" max="20" width="6.7109375" style="53" customWidth="1"/>
    <col min="21" max="21" width="10.5703125" style="53" bestFit="1" customWidth="1"/>
    <col min="22" max="22" width="9.140625" style="53" customWidth="1"/>
    <col min="23" max="23" width="7.140625" style="53" customWidth="1"/>
    <col min="24" max="24" width="6.140625" style="53" customWidth="1"/>
    <col min="25" max="25" width="9.140625" style="53"/>
    <col min="26" max="26" width="17.5703125" style="53" bestFit="1" customWidth="1"/>
    <col min="27" max="16384" width="9.140625" style="53"/>
  </cols>
  <sheetData>
    <row r="1" spans="1:23" ht="15.75" x14ac:dyDescent="0.25">
      <c r="A1" s="52" t="s">
        <v>34</v>
      </c>
      <c r="B1" s="52"/>
      <c r="C1" s="52"/>
      <c r="D1" s="52"/>
      <c r="E1" s="52"/>
      <c r="F1" s="52"/>
      <c r="G1" s="52"/>
      <c r="H1" s="52"/>
      <c r="I1" s="52"/>
      <c r="J1" s="52"/>
    </row>
    <row r="2" spans="1:23" ht="15.75" x14ac:dyDescent="0.25">
      <c r="A2" s="54" t="s">
        <v>35</v>
      </c>
      <c r="B2" s="55"/>
      <c r="C2" s="55"/>
      <c r="D2" s="55"/>
      <c r="E2" s="55"/>
      <c r="F2" s="55"/>
      <c r="G2" s="55"/>
      <c r="H2" s="55"/>
      <c r="I2" s="55"/>
      <c r="J2" s="55"/>
    </row>
    <row r="3" spans="1:23" x14ac:dyDescent="0.2">
      <c r="A3" s="56" t="s">
        <v>36</v>
      </c>
      <c r="B3" s="57"/>
      <c r="C3" s="57"/>
      <c r="D3" s="57"/>
    </row>
    <row r="4" spans="1:23" ht="15" customHeight="1" x14ac:dyDescent="0.2">
      <c r="A4" s="56" t="s">
        <v>37</v>
      </c>
      <c r="B4" s="58" t="s">
        <v>38</v>
      </c>
      <c r="C4" s="58"/>
      <c r="D4" s="58"/>
      <c r="E4" s="56"/>
    </row>
    <row r="5" spans="1:23" ht="15" customHeight="1" x14ac:dyDescent="0.2">
      <c r="D5" s="59"/>
      <c r="E5" s="56"/>
    </row>
    <row r="6" spans="1:23" ht="15" customHeight="1" x14ac:dyDescent="0.2"/>
    <row r="7" spans="1:23" ht="15" customHeight="1" x14ac:dyDescent="0.2"/>
    <row r="9" spans="1:23" ht="11.25" customHeight="1" thickBot="1" x14ac:dyDescent="0.25"/>
    <row r="10" spans="1:23" s="60" customFormat="1" ht="13.5" thickBot="1" x14ac:dyDescent="0.25">
      <c r="B10" s="61" t="s">
        <v>39</v>
      </c>
      <c r="C10" s="62"/>
      <c r="D10" s="63"/>
      <c r="E10" s="61" t="s">
        <v>40</v>
      </c>
      <c r="F10" s="62"/>
      <c r="G10" s="63"/>
      <c r="H10" s="61" t="s">
        <v>41</v>
      </c>
      <c r="I10" s="62"/>
      <c r="J10" s="63"/>
      <c r="K10" s="61" t="s">
        <v>42</v>
      </c>
      <c r="L10" s="62"/>
      <c r="M10" s="63"/>
      <c r="N10" s="61" t="s">
        <v>43</v>
      </c>
      <c r="O10" s="62"/>
      <c r="P10" s="63"/>
      <c r="Q10" s="61" t="s">
        <v>44</v>
      </c>
      <c r="R10" s="62"/>
      <c r="S10" s="63"/>
      <c r="T10" s="61" t="s">
        <v>45</v>
      </c>
      <c r="U10" s="62"/>
      <c r="V10" s="63"/>
    </row>
    <row r="11" spans="1:23" s="60" customFormat="1" ht="93" customHeight="1" thickBot="1" x14ac:dyDescent="0.25">
      <c r="B11" s="64" t="s">
        <v>46</v>
      </c>
      <c r="C11" s="65"/>
      <c r="D11" s="66"/>
      <c r="E11" s="64" t="s">
        <v>47</v>
      </c>
      <c r="F11" s="65"/>
      <c r="G11" s="66"/>
      <c r="H11" s="64" t="s">
        <v>48</v>
      </c>
      <c r="I11" s="65"/>
      <c r="J11" s="66"/>
      <c r="K11" s="64" t="s">
        <v>49</v>
      </c>
      <c r="L11" s="65"/>
      <c r="M11" s="66"/>
      <c r="N11" s="64" t="s">
        <v>50</v>
      </c>
      <c r="O11" s="65"/>
      <c r="P11" s="66"/>
      <c r="Q11" s="64" t="s">
        <v>51</v>
      </c>
      <c r="R11" s="65"/>
      <c r="S11" s="66"/>
      <c r="T11" s="67" t="s">
        <v>52</v>
      </c>
      <c r="U11" s="68"/>
      <c r="V11" s="69"/>
    </row>
    <row r="12" spans="1:23" s="75" customFormat="1" ht="23.25" thickBot="1" x14ac:dyDescent="0.25">
      <c r="A12" s="70"/>
      <c r="B12" s="71" t="s">
        <v>53</v>
      </c>
      <c r="C12" s="72"/>
      <c r="D12" s="73"/>
      <c r="E12" s="71" t="s">
        <v>53</v>
      </c>
      <c r="F12" s="72"/>
      <c r="G12" s="73"/>
      <c r="H12" s="71" t="s">
        <v>53</v>
      </c>
      <c r="I12" s="72"/>
      <c r="J12" s="73"/>
      <c r="K12" s="71" t="s">
        <v>53</v>
      </c>
      <c r="L12" s="72"/>
      <c r="M12" s="73"/>
      <c r="N12" s="71" t="s">
        <v>53</v>
      </c>
      <c r="O12" s="72"/>
      <c r="P12" s="73"/>
      <c r="Q12" s="71" t="s">
        <v>53</v>
      </c>
      <c r="R12" s="72"/>
      <c r="S12" s="73"/>
      <c r="T12" s="71" t="s">
        <v>53</v>
      </c>
      <c r="U12" s="72"/>
      <c r="V12" s="73"/>
      <c r="W12" s="74" t="s">
        <v>19</v>
      </c>
    </row>
    <row r="13" spans="1:23" ht="15" customHeight="1" x14ac:dyDescent="0.2">
      <c r="A13" s="47" t="s">
        <v>24</v>
      </c>
      <c r="B13" s="76"/>
      <c r="C13" s="77">
        <v>8</v>
      </c>
      <c r="D13" s="78">
        <f>B13*$C$13</f>
        <v>0</v>
      </c>
      <c r="E13" s="76"/>
      <c r="F13" s="77">
        <v>5</v>
      </c>
      <c r="G13" s="78">
        <f>E13*$F$13</f>
        <v>0</v>
      </c>
      <c r="H13" s="76"/>
      <c r="I13" s="77">
        <v>1</v>
      </c>
      <c r="J13" s="78">
        <f>H13*$I$13</f>
        <v>0</v>
      </c>
      <c r="K13" s="76"/>
      <c r="L13" s="77">
        <v>1</v>
      </c>
      <c r="M13" s="78">
        <f>K13*$L$13</f>
        <v>0</v>
      </c>
      <c r="N13" s="76"/>
      <c r="O13" s="77">
        <v>1</v>
      </c>
      <c r="P13" s="78">
        <f>N13*$O$13</f>
        <v>0</v>
      </c>
      <c r="Q13" s="76"/>
      <c r="R13" s="77">
        <v>2</v>
      </c>
      <c r="S13" s="78">
        <f>Q13*$R$13</f>
        <v>0</v>
      </c>
      <c r="T13" s="79"/>
      <c r="U13" s="77">
        <v>2</v>
      </c>
      <c r="V13" s="78">
        <f>T13*$U$13</f>
        <v>0</v>
      </c>
      <c r="W13" s="80">
        <f>D13+G13+J13+M13+P13+S13+V13</f>
        <v>0</v>
      </c>
    </row>
    <row r="14" spans="1:23" ht="15" customHeight="1" x14ac:dyDescent="0.2">
      <c r="A14" s="47" t="s">
        <v>25</v>
      </c>
      <c r="B14" s="76"/>
      <c r="C14" s="77"/>
      <c r="D14" s="78">
        <f t="shared" ref="D14:D22" si="0">B14*$C$13</f>
        <v>0</v>
      </c>
      <c r="E14" s="76"/>
      <c r="F14" s="77"/>
      <c r="G14" s="78">
        <f t="shared" ref="G14:G22" si="1">E14*$F$13</f>
        <v>0</v>
      </c>
      <c r="H14" s="76"/>
      <c r="I14" s="77"/>
      <c r="J14" s="78">
        <f t="shared" ref="J14:J22" si="2">H14*$I$13</f>
        <v>0</v>
      </c>
      <c r="K14" s="76"/>
      <c r="L14" s="77"/>
      <c r="M14" s="78">
        <f t="shared" ref="M14:M22" si="3">K14*$L$13</f>
        <v>0</v>
      </c>
      <c r="N14" s="76"/>
      <c r="O14" s="77"/>
      <c r="P14" s="78">
        <f t="shared" ref="P14:P22" si="4">N14*$O$13</f>
        <v>0</v>
      </c>
      <c r="Q14" s="76"/>
      <c r="R14" s="77"/>
      <c r="S14" s="78">
        <f t="shared" ref="S14:S22" si="5">Q14*$R$13</f>
        <v>0</v>
      </c>
      <c r="T14" s="79"/>
      <c r="U14" s="77"/>
      <c r="V14" s="78">
        <f t="shared" ref="V14:V22" si="6">T14*$U$13</f>
        <v>0</v>
      </c>
      <c r="W14" s="80">
        <f t="shared" ref="W14:W22" si="7">D14+G14+J14+M14+P14+S14+V14</f>
        <v>0</v>
      </c>
    </row>
    <row r="15" spans="1:23" ht="15" customHeight="1" x14ac:dyDescent="0.2">
      <c r="A15" s="47" t="s">
        <v>26</v>
      </c>
      <c r="B15" s="76"/>
      <c r="C15" s="77"/>
      <c r="D15" s="78">
        <f t="shared" si="0"/>
        <v>0</v>
      </c>
      <c r="E15" s="76"/>
      <c r="F15" s="77"/>
      <c r="G15" s="78">
        <f t="shared" si="1"/>
        <v>0</v>
      </c>
      <c r="H15" s="76"/>
      <c r="I15" s="77"/>
      <c r="J15" s="78">
        <f t="shared" si="2"/>
        <v>0</v>
      </c>
      <c r="K15" s="76"/>
      <c r="L15" s="77"/>
      <c r="M15" s="78">
        <f t="shared" si="3"/>
        <v>0</v>
      </c>
      <c r="N15" s="76"/>
      <c r="O15" s="77"/>
      <c r="P15" s="78">
        <f t="shared" si="4"/>
        <v>0</v>
      </c>
      <c r="Q15" s="76"/>
      <c r="R15" s="77"/>
      <c r="S15" s="78">
        <f t="shared" si="5"/>
        <v>0</v>
      </c>
      <c r="T15" s="79"/>
      <c r="U15" s="77"/>
      <c r="V15" s="78">
        <f t="shared" si="6"/>
        <v>0</v>
      </c>
      <c r="W15" s="80">
        <f t="shared" si="7"/>
        <v>0</v>
      </c>
    </row>
    <row r="16" spans="1:23" ht="15" customHeight="1" x14ac:dyDescent="0.2">
      <c r="A16" s="47" t="s">
        <v>27</v>
      </c>
      <c r="B16" s="76"/>
      <c r="C16" s="77"/>
      <c r="D16" s="78">
        <f t="shared" si="0"/>
        <v>0</v>
      </c>
      <c r="E16" s="76"/>
      <c r="F16" s="77"/>
      <c r="G16" s="78">
        <f t="shared" si="1"/>
        <v>0</v>
      </c>
      <c r="H16" s="76"/>
      <c r="I16" s="77"/>
      <c r="J16" s="78">
        <f t="shared" si="2"/>
        <v>0</v>
      </c>
      <c r="K16" s="76"/>
      <c r="L16" s="77"/>
      <c r="M16" s="78">
        <f t="shared" si="3"/>
        <v>0</v>
      </c>
      <c r="N16" s="76"/>
      <c r="O16" s="77"/>
      <c r="P16" s="78">
        <f t="shared" si="4"/>
        <v>0</v>
      </c>
      <c r="Q16" s="76"/>
      <c r="R16" s="77"/>
      <c r="S16" s="78">
        <f t="shared" si="5"/>
        <v>0</v>
      </c>
      <c r="T16" s="79"/>
      <c r="U16" s="77"/>
      <c r="V16" s="78">
        <f t="shared" si="6"/>
        <v>0</v>
      </c>
      <c r="W16" s="80">
        <f t="shared" si="7"/>
        <v>0</v>
      </c>
    </row>
    <row r="17" spans="1:23" ht="15" customHeight="1" x14ac:dyDescent="0.2">
      <c r="A17" s="47" t="s">
        <v>28</v>
      </c>
      <c r="B17" s="76"/>
      <c r="C17" s="77"/>
      <c r="D17" s="78">
        <f t="shared" si="0"/>
        <v>0</v>
      </c>
      <c r="E17" s="76"/>
      <c r="F17" s="77"/>
      <c r="G17" s="78">
        <f t="shared" si="1"/>
        <v>0</v>
      </c>
      <c r="H17" s="76"/>
      <c r="I17" s="77"/>
      <c r="J17" s="78">
        <f t="shared" si="2"/>
        <v>0</v>
      </c>
      <c r="K17" s="76"/>
      <c r="L17" s="77"/>
      <c r="M17" s="78">
        <f t="shared" si="3"/>
        <v>0</v>
      </c>
      <c r="N17" s="76"/>
      <c r="O17" s="77"/>
      <c r="P17" s="78">
        <f t="shared" si="4"/>
        <v>0</v>
      </c>
      <c r="Q17" s="76"/>
      <c r="R17" s="77"/>
      <c r="S17" s="78">
        <f t="shared" si="5"/>
        <v>0</v>
      </c>
      <c r="T17" s="79"/>
      <c r="U17" s="77"/>
      <c r="V17" s="78">
        <f t="shared" si="6"/>
        <v>0</v>
      </c>
      <c r="W17" s="80">
        <f t="shared" si="7"/>
        <v>0</v>
      </c>
    </row>
    <row r="18" spans="1:23" ht="15" customHeight="1" x14ac:dyDescent="0.2">
      <c r="A18" s="47" t="s">
        <v>29</v>
      </c>
      <c r="B18" s="76"/>
      <c r="C18" s="77"/>
      <c r="D18" s="78">
        <f t="shared" si="0"/>
        <v>0</v>
      </c>
      <c r="E18" s="76"/>
      <c r="F18" s="77"/>
      <c r="G18" s="78">
        <f t="shared" si="1"/>
        <v>0</v>
      </c>
      <c r="H18" s="76"/>
      <c r="I18" s="77"/>
      <c r="J18" s="78">
        <f t="shared" si="2"/>
        <v>0</v>
      </c>
      <c r="K18" s="76"/>
      <c r="L18" s="77"/>
      <c r="M18" s="78">
        <f t="shared" si="3"/>
        <v>0</v>
      </c>
      <c r="N18" s="76"/>
      <c r="O18" s="77"/>
      <c r="P18" s="78">
        <f t="shared" si="4"/>
        <v>0</v>
      </c>
      <c r="Q18" s="76"/>
      <c r="R18" s="77"/>
      <c r="S18" s="78">
        <f t="shared" si="5"/>
        <v>0</v>
      </c>
      <c r="T18" s="79"/>
      <c r="U18" s="77"/>
      <c r="V18" s="78">
        <f t="shared" si="6"/>
        <v>0</v>
      </c>
      <c r="W18" s="80">
        <f t="shared" si="7"/>
        <v>0</v>
      </c>
    </row>
    <row r="19" spans="1:23" ht="15" customHeight="1" x14ac:dyDescent="0.2">
      <c r="A19" s="81" t="s">
        <v>30</v>
      </c>
      <c r="B19" s="76"/>
      <c r="C19" s="77"/>
      <c r="D19" s="78">
        <f t="shared" si="0"/>
        <v>0</v>
      </c>
      <c r="E19" s="76"/>
      <c r="F19" s="77"/>
      <c r="G19" s="78">
        <f t="shared" si="1"/>
        <v>0</v>
      </c>
      <c r="H19" s="76"/>
      <c r="I19" s="77"/>
      <c r="J19" s="78">
        <f t="shared" si="2"/>
        <v>0</v>
      </c>
      <c r="K19" s="76"/>
      <c r="L19" s="77"/>
      <c r="M19" s="78">
        <f t="shared" si="3"/>
        <v>0</v>
      </c>
      <c r="N19" s="76"/>
      <c r="O19" s="77"/>
      <c r="P19" s="78">
        <f t="shared" si="4"/>
        <v>0</v>
      </c>
      <c r="Q19" s="76"/>
      <c r="R19" s="77"/>
      <c r="S19" s="78">
        <f t="shared" si="5"/>
        <v>0</v>
      </c>
      <c r="T19" s="79"/>
      <c r="U19" s="77"/>
      <c r="V19" s="78">
        <f t="shared" si="6"/>
        <v>0</v>
      </c>
      <c r="W19" s="80">
        <f t="shared" si="7"/>
        <v>0</v>
      </c>
    </row>
    <row r="20" spans="1:23" ht="15" customHeight="1" x14ac:dyDescent="0.2">
      <c r="A20" s="47" t="s">
        <v>31</v>
      </c>
      <c r="B20" s="76"/>
      <c r="C20" s="77"/>
      <c r="D20" s="78">
        <f t="shared" si="0"/>
        <v>0</v>
      </c>
      <c r="E20" s="76"/>
      <c r="F20" s="77"/>
      <c r="G20" s="78">
        <f t="shared" si="1"/>
        <v>0</v>
      </c>
      <c r="H20" s="76"/>
      <c r="I20" s="77"/>
      <c r="J20" s="78">
        <f t="shared" si="2"/>
        <v>0</v>
      </c>
      <c r="K20" s="76"/>
      <c r="L20" s="77"/>
      <c r="M20" s="78">
        <f t="shared" si="3"/>
        <v>0</v>
      </c>
      <c r="N20" s="76"/>
      <c r="O20" s="77"/>
      <c r="P20" s="78">
        <f t="shared" si="4"/>
        <v>0</v>
      </c>
      <c r="Q20" s="76"/>
      <c r="R20" s="77"/>
      <c r="S20" s="78">
        <f t="shared" si="5"/>
        <v>0</v>
      </c>
      <c r="T20" s="79"/>
      <c r="U20" s="77"/>
      <c r="V20" s="78">
        <f t="shared" si="6"/>
        <v>0</v>
      </c>
      <c r="W20" s="80">
        <f t="shared" si="7"/>
        <v>0</v>
      </c>
    </row>
    <row r="21" spans="1:23" ht="15" customHeight="1" x14ac:dyDescent="0.2">
      <c r="A21" s="47" t="s">
        <v>32</v>
      </c>
      <c r="B21" s="76"/>
      <c r="C21" s="77"/>
      <c r="D21" s="78">
        <f t="shared" si="0"/>
        <v>0</v>
      </c>
      <c r="E21" s="76"/>
      <c r="F21" s="77"/>
      <c r="G21" s="78">
        <f t="shared" si="1"/>
        <v>0</v>
      </c>
      <c r="H21" s="76"/>
      <c r="I21" s="77"/>
      <c r="J21" s="78">
        <f t="shared" si="2"/>
        <v>0</v>
      </c>
      <c r="K21" s="76"/>
      <c r="L21" s="77"/>
      <c r="M21" s="78">
        <f t="shared" si="3"/>
        <v>0</v>
      </c>
      <c r="N21" s="76"/>
      <c r="O21" s="77"/>
      <c r="P21" s="78">
        <f t="shared" si="4"/>
        <v>0</v>
      </c>
      <c r="Q21" s="76"/>
      <c r="R21" s="77"/>
      <c r="S21" s="78">
        <f t="shared" si="5"/>
        <v>0</v>
      </c>
      <c r="T21" s="79"/>
      <c r="U21" s="77"/>
      <c r="V21" s="78">
        <f t="shared" si="6"/>
        <v>0</v>
      </c>
      <c r="W21" s="80">
        <f t="shared" si="7"/>
        <v>0</v>
      </c>
    </row>
    <row r="22" spans="1:23" ht="15" customHeight="1" x14ac:dyDescent="0.2">
      <c r="A22" s="47" t="s">
        <v>33</v>
      </c>
      <c r="B22" s="76"/>
      <c r="C22" s="77"/>
      <c r="D22" s="78">
        <f t="shared" si="0"/>
        <v>0</v>
      </c>
      <c r="E22" s="76"/>
      <c r="F22" s="77"/>
      <c r="G22" s="78">
        <f t="shared" si="1"/>
        <v>0</v>
      </c>
      <c r="H22" s="76"/>
      <c r="I22" s="77"/>
      <c r="J22" s="78">
        <f t="shared" si="2"/>
        <v>0</v>
      </c>
      <c r="K22" s="76"/>
      <c r="L22" s="77"/>
      <c r="M22" s="78">
        <f t="shared" si="3"/>
        <v>0</v>
      </c>
      <c r="N22" s="76"/>
      <c r="O22" s="77"/>
      <c r="P22" s="78">
        <f t="shared" si="4"/>
        <v>0</v>
      </c>
      <c r="Q22" s="76"/>
      <c r="R22" s="77"/>
      <c r="S22" s="78">
        <f t="shared" si="5"/>
        <v>0</v>
      </c>
      <c r="T22" s="79"/>
      <c r="U22" s="77"/>
      <c r="V22" s="78">
        <f t="shared" si="6"/>
        <v>0</v>
      </c>
      <c r="W22" s="80">
        <f t="shared" si="7"/>
        <v>0</v>
      </c>
    </row>
    <row r="23" spans="1:23" s="82" customFormat="1" ht="7.5" customHeight="1" x14ac:dyDescent="0.2">
      <c r="B23" s="83"/>
      <c r="C23" s="83"/>
      <c r="D23" s="83"/>
      <c r="E23" s="83"/>
      <c r="F23" s="83"/>
      <c r="G23" s="83"/>
      <c r="H23" s="83"/>
      <c r="I23" s="83"/>
      <c r="J23" s="83"/>
      <c r="K23" s="83"/>
      <c r="L23" s="83"/>
      <c r="M23" s="83"/>
      <c r="N23" s="83"/>
      <c r="O23" s="83"/>
      <c r="P23" s="83"/>
      <c r="Q23" s="83"/>
      <c r="R23" s="83"/>
      <c r="S23" s="83"/>
      <c r="T23" s="83"/>
      <c r="U23" s="83"/>
      <c r="V23" s="83"/>
      <c r="W23" s="83"/>
    </row>
    <row r="24" spans="1:23" s="84" customFormat="1" ht="6.75" customHeight="1" x14ac:dyDescent="0.2"/>
    <row r="26" spans="1:23" x14ac:dyDescent="0.2">
      <c r="A26" s="85" t="s">
        <v>54</v>
      </c>
      <c r="G26" s="86"/>
      <c r="H26" s="86"/>
    </row>
    <row r="27" spans="1:23" x14ac:dyDescent="0.2">
      <c r="G27" s="86"/>
      <c r="H27" s="86"/>
      <c r="I27" s="86"/>
      <c r="J27" s="86"/>
    </row>
    <row r="28" spans="1:23" x14ac:dyDescent="0.2">
      <c r="G28" s="86"/>
      <c r="H28" s="86"/>
      <c r="I28" s="86"/>
      <c r="J28" s="86"/>
      <c r="O28" s="87"/>
      <c r="P28" s="88"/>
      <c r="Q28" s="88"/>
    </row>
    <row r="29" spans="1:23" x14ac:dyDescent="0.2">
      <c r="G29" s="86"/>
      <c r="H29" s="86"/>
      <c r="I29" s="86"/>
      <c r="J29" s="86"/>
      <c r="O29" s="87"/>
      <c r="P29" s="88"/>
      <c r="Q29" s="88"/>
    </row>
    <row r="30" spans="1:23" x14ac:dyDescent="0.2">
      <c r="G30" s="86"/>
      <c r="H30" s="86"/>
      <c r="I30" s="86"/>
      <c r="J30" s="86"/>
      <c r="O30" s="87"/>
      <c r="P30" s="88"/>
      <c r="Q30" s="88"/>
    </row>
    <row r="31" spans="1:23" x14ac:dyDescent="0.2">
      <c r="G31" s="86"/>
      <c r="H31" s="86"/>
      <c r="I31" s="86"/>
      <c r="J31" s="86"/>
      <c r="O31" s="87"/>
      <c r="P31" s="88"/>
      <c r="Q31" s="88"/>
    </row>
    <row r="32" spans="1:23" x14ac:dyDescent="0.2">
      <c r="G32" s="86"/>
      <c r="H32" s="86"/>
      <c r="I32" s="86"/>
      <c r="J32" s="86"/>
      <c r="O32" s="87"/>
      <c r="P32" s="88"/>
      <c r="Q32" s="88"/>
    </row>
    <row r="33" spans="2:22" x14ac:dyDescent="0.2">
      <c r="G33" s="86"/>
      <c r="H33" s="86"/>
      <c r="I33" s="86"/>
      <c r="J33" s="86"/>
      <c r="O33" s="87"/>
      <c r="P33" s="88"/>
      <c r="Q33" s="88"/>
    </row>
    <row r="34" spans="2:22" x14ac:dyDescent="0.2">
      <c r="B34" s="86"/>
      <c r="C34" s="86"/>
      <c r="D34" s="86"/>
      <c r="E34" s="86"/>
      <c r="F34" s="86"/>
      <c r="G34" s="86"/>
      <c r="H34" s="86"/>
      <c r="I34" s="86"/>
      <c r="J34" s="86"/>
      <c r="O34" s="87"/>
      <c r="P34" s="88"/>
      <c r="Q34" s="88"/>
    </row>
    <row r="35" spans="2:22" x14ac:dyDescent="0.2">
      <c r="H35" s="86"/>
      <c r="I35" s="86"/>
      <c r="J35" s="86"/>
      <c r="O35" s="87"/>
      <c r="Q35" s="88"/>
    </row>
    <row r="36" spans="2:22" x14ac:dyDescent="0.2">
      <c r="I36" s="86"/>
      <c r="J36" s="86"/>
      <c r="K36" s="86"/>
      <c r="L36" s="86"/>
      <c r="M36" s="86"/>
      <c r="N36" s="86"/>
      <c r="T36" s="86"/>
    </row>
    <row r="37" spans="2:22" x14ac:dyDescent="0.2">
      <c r="I37" s="86"/>
      <c r="J37" s="86"/>
      <c r="K37" s="86"/>
      <c r="L37" s="86"/>
      <c r="M37" s="86"/>
      <c r="N37" s="86"/>
      <c r="T37" s="86"/>
    </row>
    <row r="38" spans="2:22" x14ac:dyDescent="0.2">
      <c r="L38" s="86"/>
      <c r="M38" s="86"/>
      <c r="N38" s="86"/>
    </row>
    <row r="39" spans="2:22" x14ac:dyDescent="0.2">
      <c r="L39" s="86"/>
      <c r="M39" s="86"/>
      <c r="N39" s="86"/>
      <c r="U39" s="86"/>
      <c r="V39" s="86"/>
    </row>
    <row r="40" spans="2:22" x14ac:dyDescent="0.2">
      <c r="L40" s="86"/>
      <c r="M40" s="86"/>
      <c r="N40" s="86"/>
      <c r="U40" s="86"/>
      <c r="V40" s="86"/>
    </row>
    <row r="41" spans="2:22" x14ac:dyDescent="0.2">
      <c r="L41" s="86"/>
      <c r="M41" s="86"/>
      <c r="N41" s="86"/>
      <c r="U41" s="86"/>
      <c r="V41" s="86"/>
    </row>
    <row r="54" spans="1:1" x14ac:dyDescent="0.2">
      <c r="A54" s="89" t="s">
        <v>55</v>
      </c>
    </row>
  </sheetData>
  <mergeCells count="24">
    <mergeCell ref="T11:V11"/>
    <mergeCell ref="C13:C22"/>
    <mergeCell ref="F13:F22"/>
    <mergeCell ref="I13:I22"/>
    <mergeCell ref="L13:L22"/>
    <mergeCell ref="O13:O22"/>
    <mergeCell ref="R13:R22"/>
    <mergeCell ref="U13:U22"/>
    <mergeCell ref="K10:M10"/>
    <mergeCell ref="N10:P10"/>
    <mergeCell ref="Q10:S10"/>
    <mergeCell ref="T10:V10"/>
    <mergeCell ref="B11:D11"/>
    <mergeCell ref="E11:G11"/>
    <mergeCell ref="H11:J11"/>
    <mergeCell ref="K11:M11"/>
    <mergeCell ref="N11:P11"/>
    <mergeCell ref="Q11:S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abSelected="1" workbookViewId="0">
      <selection activeCell="T13" sqref="T13"/>
    </sheetView>
  </sheetViews>
  <sheetFormatPr defaultColWidth="9.140625" defaultRowHeight="15" x14ac:dyDescent="0.2"/>
  <cols>
    <col min="1" max="1" width="33" style="13" customWidth="1"/>
    <col min="2" max="3" width="7" style="13" bestFit="1" customWidth="1"/>
    <col min="4" max="8" width="7.7109375" style="13" customWidth="1"/>
    <col min="9" max="9" width="8.85546875" style="13" customWidth="1"/>
    <col min="10" max="10" width="7.5703125" style="13" customWidth="1"/>
    <col min="11" max="11" width="7.85546875" style="13" bestFit="1" customWidth="1"/>
    <col min="12" max="14" width="7" style="13" bestFit="1" customWidth="1"/>
    <col min="15" max="15" width="8.28515625" style="13" bestFit="1" customWidth="1"/>
    <col min="16" max="17" width="7" style="13" customWidth="1"/>
    <col min="18" max="18" width="9.140625" style="13"/>
    <col min="19" max="19" width="8.28515625" style="13" customWidth="1"/>
    <col min="20" max="24" width="4.140625" style="13" bestFit="1" customWidth="1"/>
    <col min="25" max="26" width="4.140625" style="13" customWidth="1"/>
    <col min="27" max="27" width="7.140625" style="13" bestFit="1" customWidth="1"/>
    <col min="28" max="16384" width="9.140625" style="13"/>
  </cols>
  <sheetData>
    <row r="1" spans="1:28" ht="15.75" x14ac:dyDescent="0.25">
      <c r="A1" s="10" t="s">
        <v>12</v>
      </c>
      <c r="B1" s="11"/>
      <c r="C1" s="10"/>
      <c r="D1" s="10"/>
      <c r="E1" s="10"/>
      <c r="F1" s="10"/>
      <c r="G1" s="10"/>
      <c r="H1" s="10"/>
      <c r="I1" s="10"/>
      <c r="J1" s="10"/>
      <c r="K1" s="12"/>
      <c r="L1" s="12"/>
    </row>
    <row r="2" spans="1:28" ht="6" customHeight="1" x14ac:dyDescent="0.25">
      <c r="A2" s="10"/>
      <c r="B2" s="11"/>
      <c r="C2" s="10"/>
      <c r="D2" s="10"/>
      <c r="E2" s="10"/>
      <c r="F2" s="10"/>
      <c r="G2" s="10"/>
      <c r="H2" s="10"/>
      <c r="I2" s="10"/>
      <c r="J2" s="10"/>
      <c r="K2" s="12"/>
      <c r="L2" s="12"/>
    </row>
    <row r="3" spans="1:28" ht="15.75" x14ac:dyDescent="0.25">
      <c r="A3" s="50" t="s">
        <v>18</v>
      </c>
      <c r="B3" s="50"/>
      <c r="C3" s="50"/>
      <c r="D3" s="50"/>
      <c r="E3" s="50"/>
      <c r="F3" s="50"/>
      <c r="G3" s="50"/>
      <c r="H3" s="50"/>
      <c r="I3" s="50"/>
      <c r="J3" s="50"/>
      <c r="K3" s="12"/>
      <c r="L3" s="12"/>
    </row>
    <row r="4" spans="1:28" x14ac:dyDescent="0.2">
      <c r="A4" s="11"/>
      <c r="B4" s="11"/>
      <c r="C4" s="11"/>
      <c r="D4" s="11"/>
      <c r="E4" s="11"/>
      <c r="F4" s="11"/>
      <c r="G4" s="11"/>
      <c r="H4" s="11"/>
      <c r="I4" s="14"/>
      <c r="J4" s="14"/>
      <c r="K4" s="15"/>
      <c r="L4" s="15"/>
    </row>
    <row r="5" spans="1:28" ht="15.75" x14ac:dyDescent="0.25">
      <c r="F5" s="29"/>
      <c r="G5" s="29"/>
      <c r="H5" s="29"/>
      <c r="I5" s="28" t="s">
        <v>19</v>
      </c>
      <c r="J5" s="16"/>
      <c r="K5" s="16"/>
      <c r="L5" s="16"/>
      <c r="M5" s="16"/>
      <c r="N5" s="16"/>
      <c r="O5" s="16"/>
      <c r="P5" s="16"/>
      <c r="Q5" s="16"/>
      <c r="R5" s="28" t="s">
        <v>23</v>
      </c>
      <c r="S5" s="28"/>
      <c r="T5" s="16"/>
      <c r="AA5" s="51" t="s">
        <v>15</v>
      </c>
      <c r="AB5" s="51"/>
    </row>
    <row r="6" spans="1:28" s="19" customFormat="1" ht="135" customHeight="1" x14ac:dyDescent="0.2">
      <c r="A6" s="17"/>
      <c r="B6" s="18" t="s">
        <v>1</v>
      </c>
      <c r="C6" s="18" t="s">
        <v>2</v>
      </c>
      <c r="D6" s="18" t="s">
        <v>3</v>
      </c>
      <c r="E6" s="18" t="s">
        <v>4</v>
      </c>
      <c r="F6" s="18" t="s">
        <v>5</v>
      </c>
      <c r="G6" s="18" t="s">
        <v>21</v>
      </c>
      <c r="H6" s="18" t="s">
        <v>22</v>
      </c>
      <c r="I6" s="33" t="s">
        <v>16</v>
      </c>
      <c r="K6" s="18" t="s">
        <v>1</v>
      </c>
      <c r="L6" s="18" t="s">
        <v>2</v>
      </c>
      <c r="M6" s="18" t="s">
        <v>3</v>
      </c>
      <c r="N6" s="18" t="s">
        <v>4</v>
      </c>
      <c r="O6" s="18" t="s">
        <v>5</v>
      </c>
      <c r="P6" s="18" t="s">
        <v>21</v>
      </c>
      <c r="Q6" s="18" t="s">
        <v>22</v>
      </c>
      <c r="R6" s="33" t="s">
        <v>16</v>
      </c>
      <c r="S6" s="13"/>
      <c r="T6" s="18" t="str">
        <f>K6</f>
        <v>Evaluator 1</v>
      </c>
      <c r="U6" s="18" t="str">
        <f>L6</f>
        <v>Evaluator 2</v>
      </c>
      <c r="V6" s="18" t="str">
        <f>M6</f>
        <v>Evaluator 3</v>
      </c>
      <c r="W6" s="18" t="str">
        <f>N6</f>
        <v>Evaluator 4</v>
      </c>
      <c r="X6" s="18" t="str">
        <f>O6</f>
        <v>Evaluator 5</v>
      </c>
      <c r="Y6" s="18" t="str">
        <f t="shared" ref="Y6:Z6" si="0">P6</f>
        <v>Evaluator 6</v>
      </c>
      <c r="Z6" s="18" t="str">
        <f t="shared" si="0"/>
        <v>Evaluator 7</v>
      </c>
      <c r="AA6" s="33" t="s">
        <v>17</v>
      </c>
      <c r="AB6" s="27" t="s">
        <v>14</v>
      </c>
    </row>
    <row r="7" spans="1:28" ht="16.5" customHeight="1" x14ac:dyDescent="0.2">
      <c r="A7" s="22" t="str">
        <f>'Evaluator 1'!A4:C4</f>
        <v>GFF</v>
      </c>
      <c r="B7" s="38">
        <f>'Evaluator 1'!K4</f>
        <v>56.5</v>
      </c>
      <c r="C7" s="38">
        <f>'Evaluator 2'!K4</f>
        <v>59</v>
      </c>
      <c r="D7" s="38">
        <f>'Evaluator 3'!K4</f>
        <v>64</v>
      </c>
      <c r="E7" s="38">
        <f>'Evaluator 4'!K4</f>
        <v>70</v>
      </c>
      <c r="F7" s="38">
        <f>'Evaluator 5'!K4</f>
        <v>83.9</v>
      </c>
      <c r="G7" s="38">
        <f>'Evaluator 6'!K4</f>
        <v>69.3</v>
      </c>
      <c r="H7" s="38">
        <f>'Evaluator 7'!K4</f>
        <v>74</v>
      </c>
      <c r="I7" s="34">
        <f>AVERAGE(B7:H7)</f>
        <v>68.099999999999994</v>
      </c>
      <c r="J7" s="30"/>
      <c r="K7" s="20">
        <f>'Evaluator 1'!L4</f>
        <v>66.5</v>
      </c>
      <c r="L7" s="20">
        <f>'Evaluator 2'!L4</f>
        <v>69</v>
      </c>
      <c r="M7" s="20">
        <f>'Evaluator 3'!L4</f>
        <v>74</v>
      </c>
      <c r="N7" s="20">
        <f>'Evaluator 4'!L4</f>
        <v>80</v>
      </c>
      <c r="O7" s="20">
        <f>'Evaluator 5'!L4</f>
        <v>93.9</v>
      </c>
      <c r="P7" s="20">
        <f>'Evaluator 6'!L4</f>
        <v>79.3</v>
      </c>
      <c r="Q7" s="20">
        <f>'Evaluator 7'!L4</f>
        <v>84</v>
      </c>
      <c r="R7" s="34">
        <f>AVERAGE(K7:Q7)</f>
        <v>78.100000000000009</v>
      </c>
      <c r="S7" s="30"/>
      <c r="T7" s="21">
        <f t="shared" ref="T7:T16" si="1">RANK(K7,$K$7:$K$16,0)</f>
        <v>9</v>
      </c>
      <c r="U7" s="32">
        <f t="shared" ref="U7:U16" si="2">RANK(L7,$L$7:$L$16,0)</f>
        <v>6</v>
      </c>
      <c r="V7" s="21">
        <f t="shared" ref="V7:V16" si="3">RANK(M7,$M$7:$M$16,0)</f>
        <v>7</v>
      </c>
      <c r="W7" s="21">
        <f t="shared" ref="W7:W16" si="4">RANK(N7,$N$7:$N$16,0)</f>
        <v>9</v>
      </c>
      <c r="X7" s="21">
        <f t="shared" ref="X7:X16" si="5">RANK(O7,$O$7:$O$16,0)</f>
        <v>5</v>
      </c>
      <c r="Y7" s="21">
        <f t="shared" ref="Y7:Y16" si="6">RANK(P7,$P$7:$P$16,0)</f>
        <v>9</v>
      </c>
      <c r="Z7" s="21">
        <f t="shared" ref="Z7:Z16" si="7">RANK(Q7,$Q$7:$Q$16,0)</f>
        <v>6</v>
      </c>
      <c r="AA7" s="35">
        <f>AVERAGE(T7:Z7)</f>
        <v>7.2857142857142856</v>
      </c>
      <c r="AB7" s="7">
        <f t="shared" ref="AB7:AB16" si="8">RANK(AA7,$AA$7:$AA$16,1)</f>
        <v>7</v>
      </c>
    </row>
    <row r="8" spans="1:28" ht="16.5" customHeight="1" x14ac:dyDescent="0.2">
      <c r="A8" s="22" t="str">
        <f>'Evaluator 1'!A5:C5</f>
        <v>HarrisonKornberg Architects</v>
      </c>
      <c r="B8" s="38">
        <f>'Evaluator 1'!K5</f>
        <v>63.5</v>
      </c>
      <c r="C8" s="38">
        <f>'Evaluator 2'!K5</f>
        <v>60</v>
      </c>
      <c r="D8" s="38">
        <f>'Evaluator 3'!K5</f>
        <v>63.5</v>
      </c>
      <c r="E8" s="38">
        <f>'Evaluator 4'!K5</f>
        <v>80.400000000000006</v>
      </c>
      <c r="F8" s="38">
        <f>'Evaluator 5'!K5</f>
        <v>80.900000000000006</v>
      </c>
      <c r="G8" s="38">
        <f>'Evaluator 6'!K5</f>
        <v>75.900000000000006</v>
      </c>
      <c r="H8" s="38">
        <f>'Evaluator 7'!K5</f>
        <v>78.8</v>
      </c>
      <c r="I8" s="34">
        <f t="shared" ref="I8:I16" si="9">AVERAGE(B8:H8)</f>
        <v>71.857142857142847</v>
      </c>
      <c r="J8" s="31"/>
      <c r="K8" s="20">
        <f>'Evaluator 1'!L5</f>
        <v>73.5</v>
      </c>
      <c r="L8" s="20">
        <f>'Evaluator 2'!L5</f>
        <v>70</v>
      </c>
      <c r="M8" s="20">
        <f>'Evaluator 3'!L5</f>
        <v>73.5</v>
      </c>
      <c r="N8" s="20">
        <f>'Evaluator 4'!L5</f>
        <v>90.4</v>
      </c>
      <c r="O8" s="20">
        <f>'Evaluator 5'!L5</f>
        <v>90.9</v>
      </c>
      <c r="P8" s="20">
        <f>'Evaluator 6'!L5</f>
        <v>85.9</v>
      </c>
      <c r="Q8" s="20">
        <f>'Evaluator 7'!L5</f>
        <v>88.8</v>
      </c>
      <c r="R8" s="34">
        <f t="shared" ref="R8:R16" si="10">AVERAGE(K8:Q8)</f>
        <v>81.857142857142847</v>
      </c>
      <c r="S8" s="31"/>
      <c r="T8" s="21">
        <f t="shared" si="1"/>
        <v>8</v>
      </c>
      <c r="U8" s="32">
        <f t="shared" si="2"/>
        <v>5</v>
      </c>
      <c r="V8" s="21">
        <f t="shared" si="3"/>
        <v>8</v>
      </c>
      <c r="W8" s="21">
        <f t="shared" si="4"/>
        <v>5</v>
      </c>
      <c r="X8" s="21">
        <f t="shared" si="5"/>
        <v>7</v>
      </c>
      <c r="Y8" s="21">
        <f t="shared" si="6"/>
        <v>7</v>
      </c>
      <c r="Z8" s="21">
        <f t="shared" si="7"/>
        <v>4</v>
      </c>
      <c r="AA8" s="35">
        <f t="shared" ref="AA8:AA16" si="11">AVERAGE(T8:Z8)</f>
        <v>6.2857142857142856</v>
      </c>
      <c r="AB8" s="7">
        <f t="shared" si="8"/>
        <v>6</v>
      </c>
    </row>
    <row r="9" spans="1:28" ht="16.5" customHeight="1" x14ac:dyDescent="0.25">
      <c r="A9" s="22" t="str">
        <f>'Evaluator 1'!A6:C6</f>
        <v>Kirksey + SmithGroup</v>
      </c>
      <c r="B9" s="38">
        <f>'Evaluator 1'!K6</f>
        <v>78</v>
      </c>
      <c r="C9" s="38">
        <f>'Evaluator 2'!K6</f>
        <v>72</v>
      </c>
      <c r="D9" s="38">
        <f>'Evaluator 3'!K6</f>
        <v>73.5</v>
      </c>
      <c r="E9" s="38">
        <f>'Evaluator 4'!K6</f>
        <v>85.2</v>
      </c>
      <c r="F9" s="38">
        <f>'Evaluator 5'!K6</f>
        <v>89</v>
      </c>
      <c r="G9" s="38">
        <f>'Evaluator 6'!K6</f>
        <v>81.7</v>
      </c>
      <c r="H9" s="38">
        <f>'Evaluator 7'!K6</f>
        <v>83.59999999999998</v>
      </c>
      <c r="I9" s="34">
        <f t="shared" si="9"/>
        <v>80.428571428571431</v>
      </c>
      <c r="J9" s="31"/>
      <c r="K9" s="20">
        <f>'Evaluator 1'!L6</f>
        <v>88</v>
      </c>
      <c r="L9" s="20">
        <f>'Evaluator 2'!L6</f>
        <v>82</v>
      </c>
      <c r="M9" s="20">
        <f>'Evaluator 3'!L6</f>
        <v>83.5</v>
      </c>
      <c r="N9" s="20">
        <f>'Evaluator 4'!L6</f>
        <v>95.2</v>
      </c>
      <c r="O9" s="20">
        <f>'Evaluator 5'!L6</f>
        <v>99</v>
      </c>
      <c r="P9" s="20">
        <f>'Evaluator 6'!L6</f>
        <v>91.7</v>
      </c>
      <c r="Q9" s="20">
        <f>'Evaluator 7'!L6</f>
        <v>93.59999999999998</v>
      </c>
      <c r="R9" s="34">
        <f t="shared" si="10"/>
        <v>90.428571428571431</v>
      </c>
      <c r="S9" s="31"/>
      <c r="T9" s="21">
        <f t="shared" si="1"/>
        <v>1</v>
      </c>
      <c r="U9" s="32">
        <f t="shared" si="2"/>
        <v>1</v>
      </c>
      <c r="V9" s="21">
        <f t="shared" si="3"/>
        <v>2</v>
      </c>
      <c r="W9" s="21">
        <f t="shared" si="4"/>
        <v>3</v>
      </c>
      <c r="X9" s="21">
        <f t="shared" si="5"/>
        <v>2</v>
      </c>
      <c r="Y9" s="21">
        <f t="shared" si="6"/>
        <v>1</v>
      </c>
      <c r="Z9" s="21">
        <f t="shared" si="7"/>
        <v>2</v>
      </c>
      <c r="AA9" s="35">
        <f t="shared" si="11"/>
        <v>1.7142857142857142</v>
      </c>
      <c r="AB9" s="46">
        <f t="shared" si="8"/>
        <v>1</v>
      </c>
    </row>
    <row r="10" spans="1:28" x14ac:dyDescent="0.2">
      <c r="A10" s="22" t="str">
        <f>'Evaluator 1'!A7:C7</f>
        <v>Page + Ennead</v>
      </c>
      <c r="B10" s="38">
        <f>'Evaluator 1'!K7</f>
        <v>77</v>
      </c>
      <c r="C10" s="38">
        <f>'Evaluator 2'!K7</f>
        <v>56</v>
      </c>
      <c r="D10" s="38">
        <f>'Evaluator 3'!K7</f>
        <v>71.5</v>
      </c>
      <c r="E10" s="38">
        <f>'Evaluator 4'!K7</f>
        <v>78</v>
      </c>
      <c r="F10" s="38">
        <f>'Evaluator 5'!K7</f>
        <v>83</v>
      </c>
      <c r="G10" s="38">
        <f>'Evaluator 6'!K7</f>
        <v>76.499999999999986</v>
      </c>
      <c r="H10" s="38">
        <f>'Evaluator 7'!K7</f>
        <v>77.2</v>
      </c>
      <c r="I10" s="34">
        <f t="shared" si="9"/>
        <v>74.171428571428578</v>
      </c>
      <c r="J10" s="31"/>
      <c r="K10" s="20">
        <f>'Evaluator 1'!L7</f>
        <v>87</v>
      </c>
      <c r="L10" s="20">
        <f>'Evaluator 2'!L7</f>
        <v>66</v>
      </c>
      <c r="M10" s="20">
        <f>'Evaluator 3'!L7</f>
        <v>81.5</v>
      </c>
      <c r="N10" s="20">
        <f>'Evaluator 4'!L7</f>
        <v>88</v>
      </c>
      <c r="O10" s="20">
        <f>'Evaluator 5'!L7</f>
        <v>93</v>
      </c>
      <c r="P10" s="20">
        <f>'Evaluator 6'!L7</f>
        <v>86.499999999999986</v>
      </c>
      <c r="Q10" s="20">
        <f>'Evaluator 7'!L7</f>
        <v>87.2</v>
      </c>
      <c r="R10" s="34">
        <f t="shared" si="10"/>
        <v>84.171428571428578</v>
      </c>
      <c r="S10" s="31"/>
      <c r="T10" s="21">
        <f t="shared" si="1"/>
        <v>3</v>
      </c>
      <c r="U10" s="32">
        <f t="shared" si="2"/>
        <v>7</v>
      </c>
      <c r="V10" s="21">
        <f t="shared" si="3"/>
        <v>5</v>
      </c>
      <c r="W10" s="21">
        <f t="shared" si="4"/>
        <v>6</v>
      </c>
      <c r="X10" s="21">
        <f t="shared" si="5"/>
        <v>6</v>
      </c>
      <c r="Y10" s="21">
        <f t="shared" si="6"/>
        <v>6</v>
      </c>
      <c r="Z10" s="21">
        <f t="shared" si="7"/>
        <v>5</v>
      </c>
      <c r="AA10" s="35">
        <f t="shared" si="11"/>
        <v>5.4285714285714288</v>
      </c>
      <c r="AB10" s="7">
        <f t="shared" si="8"/>
        <v>5</v>
      </c>
    </row>
    <row r="11" spans="1:28" x14ac:dyDescent="0.2">
      <c r="A11" s="22" t="str">
        <f>'Evaluator 1'!A8:C8</f>
        <v>PBK + SCB</v>
      </c>
      <c r="B11" s="38">
        <f>'Evaluator 1'!K8</f>
        <v>77.5</v>
      </c>
      <c r="C11" s="38">
        <f>'Evaluator 2'!K8</f>
        <v>56</v>
      </c>
      <c r="D11" s="38">
        <f>'Evaluator 3'!K8</f>
        <v>63</v>
      </c>
      <c r="E11" s="38">
        <f>'Evaluator 4'!K8</f>
        <v>74</v>
      </c>
      <c r="F11" s="38">
        <f>'Evaluator 5'!K8</f>
        <v>68</v>
      </c>
      <c r="G11" s="38">
        <f>'Evaluator 6'!K8</f>
        <v>69.8</v>
      </c>
      <c r="H11" s="38">
        <f>'Evaluator 7'!K8</f>
        <v>67.599999999999994</v>
      </c>
      <c r="I11" s="34">
        <f t="shared" si="9"/>
        <v>67.98571428571428</v>
      </c>
      <c r="J11" s="31"/>
      <c r="K11" s="20">
        <f>'Evaluator 1'!L8</f>
        <v>87.5</v>
      </c>
      <c r="L11" s="20">
        <f>'Evaluator 2'!L8</f>
        <v>66</v>
      </c>
      <c r="M11" s="20">
        <f>'Evaluator 3'!L8</f>
        <v>73</v>
      </c>
      <c r="N11" s="20">
        <f>'Evaluator 4'!L8</f>
        <v>84</v>
      </c>
      <c r="O11" s="20">
        <f>'Evaluator 5'!L8</f>
        <v>78</v>
      </c>
      <c r="P11" s="20">
        <f>'Evaluator 6'!L8</f>
        <v>79.8</v>
      </c>
      <c r="Q11" s="20">
        <f>'Evaluator 7'!L8</f>
        <v>77.599999999999994</v>
      </c>
      <c r="R11" s="34">
        <f t="shared" si="10"/>
        <v>77.98571428571428</v>
      </c>
      <c r="S11" s="31"/>
      <c r="T11" s="21">
        <f t="shared" si="1"/>
        <v>2</v>
      </c>
      <c r="U11" s="32">
        <f t="shared" si="2"/>
        <v>7</v>
      </c>
      <c r="V11" s="21">
        <f t="shared" si="3"/>
        <v>9</v>
      </c>
      <c r="W11" s="21">
        <f t="shared" si="4"/>
        <v>7</v>
      </c>
      <c r="X11" s="21">
        <f t="shared" si="5"/>
        <v>9</v>
      </c>
      <c r="Y11" s="21">
        <f t="shared" si="6"/>
        <v>8</v>
      </c>
      <c r="Z11" s="21">
        <f t="shared" si="7"/>
        <v>9</v>
      </c>
      <c r="AA11" s="35">
        <f t="shared" si="11"/>
        <v>7.2857142857142856</v>
      </c>
      <c r="AB11" s="7">
        <f t="shared" si="8"/>
        <v>7</v>
      </c>
    </row>
    <row r="12" spans="1:28" ht="15.75" x14ac:dyDescent="0.25">
      <c r="A12" s="22" t="str">
        <f>'Evaluator 1'!A9:C9</f>
        <v>Perkins Will</v>
      </c>
      <c r="B12" s="38">
        <f>'Evaluator 1'!K9</f>
        <v>76.5</v>
      </c>
      <c r="C12" s="38">
        <f>'Evaluator 2'!K9</f>
        <v>68</v>
      </c>
      <c r="D12" s="38">
        <f>'Evaluator 3'!K9</f>
        <v>73.5</v>
      </c>
      <c r="E12" s="38">
        <f>'Evaluator 4'!K9</f>
        <v>86.8</v>
      </c>
      <c r="F12" s="38">
        <f>'Evaluator 5'!K9</f>
        <v>87.5</v>
      </c>
      <c r="G12" s="38">
        <f>'Evaluator 6'!K9</f>
        <v>80.400000000000006</v>
      </c>
      <c r="H12" s="38">
        <f>'Evaluator 7'!K9</f>
        <v>86.8</v>
      </c>
      <c r="I12" s="34">
        <f t="shared" si="9"/>
        <v>79.928571428571431</v>
      </c>
      <c r="J12" s="31"/>
      <c r="K12" s="20">
        <f>'Evaluator 1'!L9</f>
        <v>86.5</v>
      </c>
      <c r="L12" s="20">
        <f>'Evaluator 2'!L9</f>
        <v>78</v>
      </c>
      <c r="M12" s="20">
        <f>'Evaluator 3'!L9</f>
        <v>83.5</v>
      </c>
      <c r="N12" s="20">
        <f>'Evaluator 4'!L9</f>
        <v>96.8</v>
      </c>
      <c r="O12" s="20">
        <f>'Evaluator 5'!L9</f>
        <v>97.5</v>
      </c>
      <c r="P12" s="20">
        <f>'Evaluator 6'!L9</f>
        <v>90.4</v>
      </c>
      <c r="Q12" s="20">
        <f>'Evaluator 7'!L9</f>
        <v>96.8</v>
      </c>
      <c r="R12" s="34">
        <f t="shared" si="10"/>
        <v>89.928571428571431</v>
      </c>
      <c r="S12" s="31"/>
      <c r="T12" s="21">
        <f t="shared" si="1"/>
        <v>4</v>
      </c>
      <c r="U12" s="32">
        <f t="shared" si="2"/>
        <v>3</v>
      </c>
      <c r="V12" s="21">
        <f t="shared" si="3"/>
        <v>2</v>
      </c>
      <c r="W12" s="21">
        <f t="shared" si="4"/>
        <v>2</v>
      </c>
      <c r="X12" s="21">
        <f t="shared" si="5"/>
        <v>4</v>
      </c>
      <c r="Y12" s="21">
        <f t="shared" si="6"/>
        <v>2</v>
      </c>
      <c r="Z12" s="21">
        <f t="shared" si="7"/>
        <v>1</v>
      </c>
      <c r="AA12" s="35">
        <f t="shared" si="11"/>
        <v>2.5714285714285716</v>
      </c>
      <c r="AB12" s="46">
        <f t="shared" si="8"/>
        <v>3</v>
      </c>
    </row>
    <row r="13" spans="1:28" x14ac:dyDescent="0.2">
      <c r="A13" s="22" t="str">
        <f>'Evaluator 1'!A10:C10</f>
        <v>PGAL</v>
      </c>
      <c r="B13" s="38">
        <f>'Evaluator 1'!K10</f>
        <v>74.5</v>
      </c>
      <c r="C13" s="38">
        <f>'Evaluator 2'!K10</f>
        <v>61</v>
      </c>
      <c r="D13" s="38">
        <f>'Evaluator 3'!K10</f>
        <v>73.5</v>
      </c>
      <c r="E13" s="38">
        <f>'Evaluator 4'!K10</f>
        <v>84.4</v>
      </c>
      <c r="F13" s="38">
        <f>'Evaluator 5'!K10</f>
        <v>88.4</v>
      </c>
      <c r="G13" s="38">
        <f>'Evaluator 6'!K10</f>
        <v>77.499999999999986</v>
      </c>
      <c r="H13" s="38">
        <f>'Evaluator 7'!K10</f>
        <v>64.400000000000006</v>
      </c>
      <c r="I13" s="34">
        <f t="shared" si="9"/>
        <v>74.814285714285703</v>
      </c>
      <c r="J13" s="31"/>
      <c r="K13" s="20">
        <f>'Evaluator 1'!L10</f>
        <v>84.5</v>
      </c>
      <c r="L13" s="20">
        <f>'Evaluator 2'!L10</f>
        <v>71</v>
      </c>
      <c r="M13" s="20">
        <f>'Evaluator 3'!L10</f>
        <v>83.5</v>
      </c>
      <c r="N13" s="20">
        <f>'Evaluator 4'!L10</f>
        <v>94.4</v>
      </c>
      <c r="O13" s="20">
        <f>'Evaluator 5'!L10</f>
        <v>98.4</v>
      </c>
      <c r="P13" s="20">
        <f>'Evaluator 6'!L10</f>
        <v>87.499999999999986</v>
      </c>
      <c r="Q13" s="20">
        <f>'Evaluator 7'!L10</f>
        <v>74.400000000000006</v>
      </c>
      <c r="R13" s="34">
        <f t="shared" si="10"/>
        <v>84.814285714285703</v>
      </c>
      <c r="S13" s="31"/>
      <c r="T13" s="21">
        <f t="shared" si="1"/>
        <v>5</v>
      </c>
      <c r="U13" s="32">
        <f t="shared" si="2"/>
        <v>4</v>
      </c>
      <c r="V13" s="21">
        <f t="shared" si="3"/>
        <v>2</v>
      </c>
      <c r="W13" s="21">
        <f t="shared" si="4"/>
        <v>4</v>
      </c>
      <c r="X13" s="21">
        <f t="shared" si="5"/>
        <v>3</v>
      </c>
      <c r="Y13" s="21">
        <f t="shared" si="6"/>
        <v>5</v>
      </c>
      <c r="Z13" s="21">
        <f t="shared" si="7"/>
        <v>10</v>
      </c>
      <c r="AA13" s="35">
        <f t="shared" si="11"/>
        <v>4.7142857142857144</v>
      </c>
      <c r="AB13" s="7">
        <f t="shared" si="8"/>
        <v>4</v>
      </c>
    </row>
    <row r="14" spans="1:28" x14ac:dyDescent="0.2">
      <c r="A14" s="22" t="str">
        <f>'Evaluator 1'!A11:C11</f>
        <v>Rogers Architects</v>
      </c>
      <c r="B14" s="38">
        <f>'Evaluator 1'!K11</f>
        <v>52.5</v>
      </c>
      <c r="C14" s="38">
        <f>'Evaluator 2'!K11</f>
        <v>56</v>
      </c>
      <c r="D14" s="38">
        <f>'Evaluator 3'!K11</f>
        <v>53</v>
      </c>
      <c r="E14" s="38">
        <f>'Evaluator 4'!K11</f>
        <v>58</v>
      </c>
      <c r="F14" s="38">
        <f>'Evaluator 5'!K11</f>
        <v>36</v>
      </c>
      <c r="G14" s="38">
        <f>'Evaluator 6'!K11</f>
        <v>65.5</v>
      </c>
      <c r="H14" s="38">
        <f>'Evaluator 7'!K11</f>
        <v>72.400000000000006</v>
      </c>
      <c r="I14" s="34">
        <f t="shared" si="9"/>
        <v>56.199999999999996</v>
      </c>
      <c r="J14" s="31"/>
      <c r="K14" s="20">
        <f>'Evaluator 1'!L11</f>
        <v>62.5</v>
      </c>
      <c r="L14" s="20">
        <f>'Evaluator 2'!L11</f>
        <v>66</v>
      </c>
      <c r="M14" s="20">
        <f>'Evaluator 3'!L11</f>
        <v>63</v>
      </c>
      <c r="N14" s="20">
        <f>'Evaluator 4'!L11</f>
        <v>68</v>
      </c>
      <c r="O14" s="20">
        <f>'Evaluator 5'!L11</f>
        <v>46</v>
      </c>
      <c r="P14" s="20">
        <f>'Evaluator 6'!L11</f>
        <v>75.5</v>
      </c>
      <c r="Q14" s="20">
        <f>'Evaluator 7'!L11</f>
        <v>82.4</v>
      </c>
      <c r="R14" s="34">
        <f t="shared" si="10"/>
        <v>66.2</v>
      </c>
      <c r="S14" s="31"/>
      <c r="T14" s="21">
        <f t="shared" si="1"/>
        <v>10</v>
      </c>
      <c r="U14" s="32">
        <f t="shared" si="2"/>
        <v>7</v>
      </c>
      <c r="V14" s="21">
        <f t="shared" si="3"/>
        <v>10</v>
      </c>
      <c r="W14" s="21">
        <f t="shared" si="4"/>
        <v>10</v>
      </c>
      <c r="X14" s="21">
        <f t="shared" si="5"/>
        <v>10</v>
      </c>
      <c r="Y14" s="21">
        <f t="shared" si="6"/>
        <v>10</v>
      </c>
      <c r="Z14" s="21">
        <f t="shared" si="7"/>
        <v>7</v>
      </c>
      <c r="AA14" s="35">
        <f t="shared" si="11"/>
        <v>9.1428571428571423</v>
      </c>
      <c r="AB14" s="7">
        <f t="shared" si="8"/>
        <v>10</v>
      </c>
    </row>
    <row r="15" spans="1:28" ht="15.75" x14ac:dyDescent="0.25">
      <c r="A15" s="22" t="str">
        <f>'Evaluator 1'!A12:C12</f>
        <v>Shepley Bulfinch</v>
      </c>
      <c r="B15" s="38">
        <f>'Evaluator 1'!K12</f>
        <v>69</v>
      </c>
      <c r="C15" s="38">
        <f>'Evaluator 2'!K12</f>
        <v>72</v>
      </c>
      <c r="D15" s="38">
        <f>'Evaluator 3'!K12</f>
        <v>74</v>
      </c>
      <c r="E15" s="38">
        <f>'Evaluator 4'!K12</f>
        <v>88.4</v>
      </c>
      <c r="F15" s="38">
        <f>'Evaluator 5'!K12</f>
        <v>90</v>
      </c>
      <c r="G15" s="38">
        <f>'Evaluator 6'!K12</f>
        <v>80.099999999999994</v>
      </c>
      <c r="H15" s="38">
        <f>'Evaluator 7'!K12</f>
        <v>80.400000000000006</v>
      </c>
      <c r="I15" s="34">
        <f t="shared" si="9"/>
        <v>79.128571428571419</v>
      </c>
      <c r="J15" s="31"/>
      <c r="K15" s="20">
        <f>'Evaluator 1'!L12</f>
        <v>79</v>
      </c>
      <c r="L15" s="20">
        <f>'Evaluator 2'!L12</f>
        <v>82</v>
      </c>
      <c r="M15" s="20">
        <f>'Evaluator 3'!L12</f>
        <v>84</v>
      </c>
      <c r="N15" s="20">
        <f>'Evaluator 4'!L12</f>
        <v>98.4</v>
      </c>
      <c r="O15" s="20">
        <f>'Evaluator 5'!L12</f>
        <v>100</v>
      </c>
      <c r="P15" s="20">
        <f>'Evaluator 6'!L12</f>
        <v>90.1</v>
      </c>
      <c r="Q15" s="20">
        <f>'Evaluator 7'!L12</f>
        <v>90.4</v>
      </c>
      <c r="R15" s="34">
        <f t="shared" si="10"/>
        <v>89.128571428571419</v>
      </c>
      <c r="S15" s="31"/>
      <c r="T15" s="21">
        <f t="shared" si="1"/>
        <v>6</v>
      </c>
      <c r="U15" s="32">
        <f t="shared" si="2"/>
        <v>1</v>
      </c>
      <c r="V15" s="21">
        <f t="shared" si="3"/>
        <v>1</v>
      </c>
      <c r="W15" s="21">
        <f t="shared" si="4"/>
        <v>1</v>
      </c>
      <c r="X15" s="21">
        <f t="shared" si="5"/>
        <v>1</v>
      </c>
      <c r="Y15" s="21">
        <f t="shared" si="6"/>
        <v>3</v>
      </c>
      <c r="Z15" s="21">
        <f t="shared" si="7"/>
        <v>3</v>
      </c>
      <c r="AA15" s="35">
        <f t="shared" si="11"/>
        <v>2.2857142857142856</v>
      </c>
      <c r="AB15" s="46">
        <f t="shared" si="8"/>
        <v>2</v>
      </c>
    </row>
    <row r="16" spans="1:28" x14ac:dyDescent="0.2">
      <c r="A16" s="22" t="str">
        <f>'Evaluator 1'!A13:C13</f>
        <v>Stantec+LakeFlato</v>
      </c>
      <c r="B16" s="38">
        <f>'Evaluator 1'!K13</f>
        <v>65</v>
      </c>
      <c r="C16" s="38">
        <f>'Evaluator 2'!K13</f>
        <v>55</v>
      </c>
      <c r="D16" s="38">
        <f>'Evaluator 3'!K13</f>
        <v>67.5</v>
      </c>
      <c r="E16" s="38">
        <f>'Evaluator 4'!K13</f>
        <v>72.400000000000006</v>
      </c>
      <c r="F16" s="38">
        <f>'Evaluator 5'!K13</f>
        <v>79</v>
      </c>
      <c r="G16" s="38">
        <f>'Evaluator 6'!K13</f>
        <v>79.7</v>
      </c>
      <c r="H16" s="38">
        <f>'Evaluator 7'!K13</f>
        <v>70.799999999999983</v>
      </c>
      <c r="I16" s="34">
        <f t="shared" si="9"/>
        <v>69.914285714285711</v>
      </c>
      <c r="J16" s="31"/>
      <c r="K16" s="20">
        <f>'Evaluator 1'!L13</f>
        <v>75</v>
      </c>
      <c r="L16" s="20">
        <f>'Evaluator 2'!L13</f>
        <v>65</v>
      </c>
      <c r="M16" s="20">
        <f>'Evaluator 3'!L13</f>
        <v>77.5</v>
      </c>
      <c r="N16" s="20">
        <f>'Evaluator 4'!L13</f>
        <v>82.4</v>
      </c>
      <c r="O16" s="20">
        <f>'Evaluator 5'!L13</f>
        <v>89</v>
      </c>
      <c r="P16" s="20">
        <f>'Evaluator 6'!L13</f>
        <v>89.7</v>
      </c>
      <c r="Q16" s="20">
        <f>'Evaluator 7'!L13</f>
        <v>80.799999999999983</v>
      </c>
      <c r="R16" s="34">
        <f t="shared" si="10"/>
        <v>79.914285714285711</v>
      </c>
      <c r="S16" s="31"/>
      <c r="T16" s="21">
        <f t="shared" si="1"/>
        <v>7</v>
      </c>
      <c r="U16" s="32">
        <f t="shared" si="2"/>
        <v>10</v>
      </c>
      <c r="V16" s="21">
        <f t="shared" si="3"/>
        <v>6</v>
      </c>
      <c r="W16" s="21">
        <f t="shared" si="4"/>
        <v>8</v>
      </c>
      <c r="X16" s="21">
        <f t="shared" si="5"/>
        <v>8</v>
      </c>
      <c r="Y16" s="21">
        <f t="shared" si="6"/>
        <v>4</v>
      </c>
      <c r="Z16" s="21">
        <f t="shared" si="7"/>
        <v>8</v>
      </c>
      <c r="AA16" s="35">
        <f t="shared" si="11"/>
        <v>7.2857142857142856</v>
      </c>
      <c r="AB16" s="7">
        <f t="shared" si="8"/>
        <v>7</v>
      </c>
    </row>
    <row r="22" spans="1:1" x14ac:dyDescent="0.2">
      <c r="A22" s="23" t="s">
        <v>13</v>
      </c>
    </row>
  </sheetData>
  <mergeCells count="2">
    <mergeCell ref="A3:J3"/>
    <mergeCell ref="AA5:AB5"/>
  </mergeCells>
  <pageMargins left="0.24" right="0.3" top="1" bottom="1" header="0.5" footer="0.5"/>
  <pageSetup scale="95"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4"/>
  <sheetViews>
    <sheetView workbookViewId="0">
      <selection activeCell="L8" sqref="L8"/>
    </sheetView>
  </sheetViews>
  <sheetFormatPr defaultRowHeight="12.75" x14ac:dyDescent="0.2"/>
  <cols>
    <col min="1" max="3" width="9.42578125" customWidth="1"/>
    <col min="4" max="7" width="8.85546875" customWidth="1"/>
    <col min="8" max="10" width="8.85546875" style="7" customWidth="1"/>
    <col min="11" max="11" width="12.42578125" bestFit="1" customWidth="1"/>
    <col min="12" max="12" width="16.5703125" customWidth="1"/>
  </cols>
  <sheetData>
    <row r="1" spans="1:13" ht="15.75" x14ac:dyDescent="0.25">
      <c r="A1" s="9" t="s">
        <v>0</v>
      </c>
      <c r="B1" s="8"/>
      <c r="C1" s="8"/>
      <c r="D1" s="8"/>
      <c r="E1" s="4"/>
      <c r="F1" s="4"/>
      <c r="G1" s="4"/>
      <c r="H1" s="4"/>
      <c r="I1" s="4"/>
      <c r="J1" s="4"/>
      <c r="K1" s="4"/>
    </row>
    <row r="2" spans="1:13" ht="15.75" x14ac:dyDescent="0.25">
      <c r="A2" s="2"/>
      <c r="B2" s="1"/>
      <c r="C2" s="3"/>
      <c r="D2" s="3"/>
      <c r="E2" s="3"/>
      <c r="F2" s="3"/>
      <c r="G2" s="3"/>
      <c r="H2" s="3"/>
      <c r="I2" s="3"/>
      <c r="J2" s="3"/>
      <c r="K2" s="3"/>
      <c r="L2" s="3"/>
    </row>
    <row r="3" spans="1:13" s="6" customFormat="1" x14ac:dyDescent="0.2">
      <c r="A3" s="48"/>
      <c r="B3" s="48"/>
      <c r="C3" s="48"/>
      <c r="D3" s="24" t="s">
        <v>6</v>
      </c>
      <c r="E3" s="25" t="s">
        <v>7</v>
      </c>
      <c r="F3" s="25" t="s">
        <v>8</v>
      </c>
      <c r="G3" s="25" t="s">
        <v>9</v>
      </c>
      <c r="H3" s="25" t="s">
        <v>10</v>
      </c>
      <c r="I3" s="25" t="s">
        <v>11</v>
      </c>
      <c r="J3" s="25" t="s">
        <v>20</v>
      </c>
      <c r="K3" s="26" t="s">
        <v>19</v>
      </c>
      <c r="L3" s="26" t="s">
        <v>23</v>
      </c>
    </row>
    <row r="4" spans="1:13" x14ac:dyDescent="0.2">
      <c r="A4" s="49" t="s">
        <v>24</v>
      </c>
      <c r="B4" s="49"/>
      <c r="C4" s="49"/>
      <c r="D4" s="39">
        <v>24</v>
      </c>
      <c r="E4" s="39">
        <v>17.5</v>
      </c>
      <c r="F4" s="39">
        <v>4</v>
      </c>
      <c r="G4" s="39">
        <v>3.5</v>
      </c>
      <c r="H4" s="39">
        <v>3.5</v>
      </c>
      <c r="I4" s="39">
        <v>4</v>
      </c>
      <c r="J4" s="36">
        <f>HUB!J4</f>
        <v>10</v>
      </c>
      <c r="K4" s="37">
        <f>SUM(D4:I4)</f>
        <v>56.5</v>
      </c>
      <c r="L4" s="37">
        <f>SUM(D4:J4)</f>
        <v>66.5</v>
      </c>
    </row>
    <row r="5" spans="1:13" x14ac:dyDescent="0.2">
      <c r="A5" s="49" t="s">
        <v>25</v>
      </c>
      <c r="B5" s="49"/>
      <c r="C5" s="49"/>
      <c r="D5" s="39">
        <v>28</v>
      </c>
      <c r="E5" s="39">
        <v>20</v>
      </c>
      <c r="F5" s="39">
        <v>4</v>
      </c>
      <c r="G5" s="39">
        <v>3.5</v>
      </c>
      <c r="H5" s="39">
        <v>4</v>
      </c>
      <c r="I5" s="39">
        <v>4</v>
      </c>
      <c r="J5" s="36">
        <f>HUB!J5</f>
        <v>10</v>
      </c>
      <c r="K5" s="37">
        <f t="shared" ref="K5:K13" si="0">SUM(D5:I5)</f>
        <v>63.5</v>
      </c>
      <c r="L5" s="37">
        <f t="shared" ref="L5:L13" si="1">SUM(D5:J5)</f>
        <v>73.5</v>
      </c>
      <c r="M5" s="5"/>
    </row>
    <row r="6" spans="1:13" x14ac:dyDescent="0.2">
      <c r="A6" s="49" t="s">
        <v>26</v>
      </c>
      <c r="B6" s="49"/>
      <c r="C6" s="49"/>
      <c r="D6" s="39">
        <v>36</v>
      </c>
      <c r="E6" s="39">
        <v>22.5</v>
      </c>
      <c r="F6" s="39">
        <v>4.5</v>
      </c>
      <c r="G6" s="39">
        <v>4.5</v>
      </c>
      <c r="H6" s="39">
        <v>4.5</v>
      </c>
      <c r="I6" s="39">
        <v>6</v>
      </c>
      <c r="J6" s="36">
        <f>HUB!J6</f>
        <v>10</v>
      </c>
      <c r="K6" s="37">
        <f t="shared" si="0"/>
        <v>78</v>
      </c>
      <c r="L6" s="37">
        <f t="shared" si="1"/>
        <v>88</v>
      </c>
      <c r="M6" s="5"/>
    </row>
    <row r="7" spans="1:13" x14ac:dyDescent="0.2">
      <c r="A7" s="49" t="s">
        <v>27</v>
      </c>
      <c r="B7" s="49"/>
      <c r="C7" s="49"/>
      <c r="D7" s="39">
        <v>32</v>
      </c>
      <c r="E7" s="39">
        <v>22.5</v>
      </c>
      <c r="F7" s="39">
        <v>4</v>
      </c>
      <c r="G7" s="39">
        <v>4</v>
      </c>
      <c r="H7" s="39">
        <v>4.5</v>
      </c>
      <c r="I7" s="39">
        <v>10</v>
      </c>
      <c r="J7" s="36">
        <f>HUB!J7</f>
        <v>10</v>
      </c>
      <c r="K7" s="37">
        <f t="shared" si="0"/>
        <v>77</v>
      </c>
      <c r="L7" s="37">
        <f t="shared" si="1"/>
        <v>87</v>
      </c>
    </row>
    <row r="8" spans="1:13" x14ac:dyDescent="0.2">
      <c r="A8" s="49" t="s">
        <v>28</v>
      </c>
      <c r="B8" s="49"/>
      <c r="C8" s="49"/>
      <c r="D8" s="39">
        <v>32</v>
      </c>
      <c r="E8" s="39">
        <v>22.5</v>
      </c>
      <c r="F8" s="39">
        <v>4</v>
      </c>
      <c r="G8" s="39">
        <v>4.5</v>
      </c>
      <c r="H8" s="39">
        <v>4.5</v>
      </c>
      <c r="I8" s="39">
        <v>10</v>
      </c>
      <c r="J8" s="36">
        <f>HUB!J8</f>
        <v>10</v>
      </c>
      <c r="K8" s="37">
        <f t="shared" si="0"/>
        <v>77.5</v>
      </c>
      <c r="L8" s="37">
        <f t="shared" si="1"/>
        <v>87.5</v>
      </c>
    </row>
    <row r="9" spans="1:13" x14ac:dyDescent="0.2">
      <c r="A9" s="49" t="s">
        <v>29</v>
      </c>
      <c r="B9" s="49"/>
      <c r="C9" s="49"/>
      <c r="D9" s="39">
        <v>36</v>
      </c>
      <c r="E9" s="39">
        <v>22.5</v>
      </c>
      <c r="F9" s="39">
        <v>4.5</v>
      </c>
      <c r="G9" s="39">
        <v>5</v>
      </c>
      <c r="H9" s="39">
        <v>4.5</v>
      </c>
      <c r="I9" s="39">
        <v>4</v>
      </c>
      <c r="J9" s="36">
        <f>HUB!J9</f>
        <v>10</v>
      </c>
      <c r="K9" s="37">
        <f t="shared" si="0"/>
        <v>76.5</v>
      </c>
      <c r="L9" s="37">
        <f t="shared" si="1"/>
        <v>86.5</v>
      </c>
    </row>
    <row r="10" spans="1:13" x14ac:dyDescent="0.2">
      <c r="A10" s="49" t="s">
        <v>30</v>
      </c>
      <c r="B10" s="49"/>
      <c r="C10" s="49"/>
      <c r="D10" s="39">
        <v>32</v>
      </c>
      <c r="E10" s="39">
        <v>22.5</v>
      </c>
      <c r="F10" s="39">
        <v>4</v>
      </c>
      <c r="G10" s="39">
        <v>4.5</v>
      </c>
      <c r="H10" s="39">
        <v>4.5</v>
      </c>
      <c r="I10" s="39">
        <v>7</v>
      </c>
      <c r="J10" s="36">
        <f>HUB!J10</f>
        <v>10</v>
      </c>
      <c r="K10" s="37">
        <f t="shared" si="0"/>
        <v>74.5</v>
      </c>
      <c r="L10" s="37">
        <f t="shared" si="1"/>
        <v>84.5</v>
      </c>
    </row>
    <row r="11" spans="1:13" x14ac:dyDescent="0.2">
      <c r="A11" s="49" t="s">
        <v>31</v>
      </c>
      <c r="B11" s="49"/>
      <c r="C11" s="49"/>
      <c r="D11" s="39">
        <v>20</v>
      </c>
      <c r="E11" s="39">
        <v>17.5</v>
      </c>
      <c r="F11" s="39">
        <v>4</v>
      </c>
      <c r="G11" s="39">
        <v>3.5</v>
      </c>
      <c r="H11" s="39">
        <v>3.5</v>
      </c>
      <c r="I11" s="39">
        <v>4</v>
      </c>
      <c r="J11" s="36">
        <f>HUB!J11</f>
        <v>10</v>
      </c>
      <c r="K11" s="37">
        <f t="shared" si="0"/>
        <v>52.5</v>
      </c>
      <c r="L11" s="37">
        <f t="shared" si="1"/>
        <v>62.5</v>
      </c>
    </row>
    <row r="12" spans="1:13" x14ac:dyDescent="0.2">
      <c r="A12" s="49" t="s">
        <v>32</v>
      </c>
      <c r="B12" s="49"/>
      <c r="C12" s="49"/>
      <c r="D12" s="39">
        <v>28</v>
      </c>
      <c r="E12" s="39">
        <v>20</v>
      </c>
      <c r="F12" s="39">
        <v>4</v>
      </c>
      <c r="G12" s="39">
        <v>4</v>
      </c>
      <c r="H12" s="39">
        <v>4</v>
      </c>
      <c r="I12" s="39">
        <v>9</v>
      </c>
      <c r="J12" s="36">
        <f>HUB!J12</f>
        <v>10</v>
      </c>
      <c r="K12" s="37">
        <f t="shared" si="0"/>
        <v>69</v>
      </c>
      <c r="L12" s="37">
        <f t="shared" si="1"/>
        <v>79</v>
      </c>
    </row>
    <row r="13" spans="1:13" x14ac:dyDescent="0.2">
      <c r="A13" s="49" t="s">
        <v>33</v>
      </c>
      <c r="B13" s="49"/>
      <c r="C13" s="49"/>
      <c r="D13" s="39">
        <v>28</v>
      </c>
      <c r="E13" s="39">
        <v>20</v>
      </c>
      <c r="F13" s="39">
        <v>4</v>
      </c>
      <c r="G13" s="39">
        <v>5</v>
      </c>
      <c r="H13" s="39">
        <v>4</v>
      </c>
      <c r="I13" s="39">
        <v>4</v>
      </c>
      <c r="J13" s="36">
        <f>HUB!J13</f>
        <v>10</v>
      </c>
      <c r="K13" s="37">
        <f t="shared" si="0"/>
        <v>65</v>
      </c>
      <c r="L13" s="37">
        <f t="shared" si="1"/>
        <v>75</v>
      </c>
    </row>
    <row r="14" spans="1:13" x14ac:dyDescent="0.2">
      <c r="J14" s="36"/>
    </row>
  </sheetData>
  <mergeCells count="11">
    <mergeCell ref="A13:C13"/>
    <mergeCell ref="A8:C8"/>
    <mergeCell ref="A9:C9"/>
    <mergeCell ref="A10:C10"/>
    <mergeCell ref="A11:C11"/>
    <mergeCell ref="A12:C12"/>
    <mergeCell ref="A3:C3"/>
    <mergeCell ref="A4:C4"/>
    <mergeCell ref="A5:C5"/>
    <mergeCell ref="A6:C6"/>
    <mergeCell ref="A7:C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0"/>
  <sheetViews>
    <sheetView workbookViewId="0">
      <selection activeCell="F7" sqref="F7"/>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row>
    <row r="3" spans="1:15" x14ac:dyDescent="0.2">
      <c r="A3" s="48"/>
      <c r="B3" s="48"/>
      <c r="C3" s="48"/>
      <c r="D3" s="25" t="s">
        <v>6</v>
      </c>
      <c r="E3" s="25" t="s">
        <v>7</v>
      </c>
      <c r="F3" s="25" t="s">
        <v>8</v>
      </c>
      <c r="G3" s="25" t="s">
        <v>9</v>
      </c>
      <c r="H3" s="25" t="s">
        <v>10</v>
      </c>
      <c r="I3" s="25" t="s">
        <v>11</v>
      </c>
      <c r="J3" s="25" t="s">
        <v>20</v>
      </c>
      <c r="K3" s="26" t="s">
        <v>19</v>
      </c>
      <c r="L3" s="26" t="s">
        <v>23</v>
      </c>
      <c r="M3" s="6"/>
      <c r="N3" s="6"/>
      <c r="O3" s="6"/>
    </row>
    <row r="4" spans="1:15" x14ac:dyDescent="0.2">
      <c r="A4" s="49" t="s">
        <v>24</v>
      </c>
      <c r="B4" s="49"/>
      <c r="C4" s="49"/>
      <c r="D4" s="40">
        <v>24</v>
      </c>
      <c r="E4" s="40">
        <v>20</v>
      </c>
      <c r="F4" s="40">
        <v>3</v>
      </c>
      <c r="G4" s="40">
        <v>4</v>
      </c>
      <c r="H4" s="40">
        <v>2</v>
      </c>
      <c r="I4" s="40">
        <v>6</v>
      </c>
      <c r="J4" s="36">
        <f>HUB!J4</f>
        <v>10</v>
      </c>
      <c r="K4" s="37">
        <f>SUM(D4:I4)</f>
        <v>59</v>
      </c>
      <c r="L4" s="37">
        <f>SUM(D4:J4)</f>
        <v>69</v>
      </c>
      <c r="M4" s="7"/>
      <c r="N4" s="7"/>
      <c r="O4" s="7"/>
    </row>
    <row r="5" spans="1:15" x14ac:dyDescent="0.2">
      <c r="A5" s="49" t="s">
        <v>25</v>
      </c>
      <c r="B5" s="49"/>
      <c r="C5" s="49"/>
      <c r="D5" s="40">
        <v>24</v>
      </c>
      <c r="E5" s="40">
        <v>20</v>
      </c>
      <c r="F5" s="40">
        <v>4</v>
      </c>
      <c r="G5" s="40">
        <v>3</v>
      </c>
      <c r="H5" s="40">
        <v>3</v>
      </c>
      <c r="I5" s="40">
        <v>6</v>
      </c>
      <c r="J5" s="36">
        <f>HUB!J5</f>
        <v>10</v>
      </c>
      <c r="K5" s="37">
        <f t="shared" ref="K5:K13" si="0">SUM(D5:I5)</f>
        <v>60</v>
      </c>
      <c r="L5" s="37">
        <f t="shared" ref="L5:L13" si="1">SUM(D5:J5)</f>
        <v>70</v>
      </c>
      <c r="M5" s="7"/>
      <c r="N5" s="7"/>
      <c r="O5" s="7"/>
    </row>
    <row r="6" spans="1:15" x14ac:dyDescent="0.2">
      <c r="A6" s="49" t="s">
        <v>26</v>
      </c>
      <c r="B6" s="49"/>
      <c r="C6" s="49"/>
      <c r="D6" s="40">
        <v>32</v>
      </c>
      <c r="E6" s="40">
        <v>20</v>
      </c>
      <c r="F6" s="40">
        <v>4</v>
      </c>
      <c r="G6" s="40">
        <v>4</v>
      </c>
      <c r="H6" s="40">
        <v>4</v>
      </c>
      <c r="I6" s="40">
        <v>8</v>
      </c>
      <c r="J6" s="36">
        <f>HUB!J6</f>
        <v>10</v>
      </c>
      <c r="K6" s="37">
        <f t="shared" si="0"/>
        <v>72</v>
      </c>
      <c r="L6" s="37">
        <f t="shared" si="1"/>
        <v>82</v>
      </c>
      <c r="M6" s="7"/>
      <c r="N6" s="7"/>
      <c r="O6" s="7"/>
    </row>
    <row r="7" spans="1:15" x14ac:dyDescent="0.2">
      <c r="A7" s="49" t="s">
        <v>27</v>
      </c>
      <c r="B7" s="49"/>
      <c r="C7" s="49"/>
      <c r="D7" s="40">
        <v>24</v>
      </c>
      <c r="E7" s="40">
        <v>15</v>
      </c>
      <c r="F7" s="40">
        <v>4</v>
      </c>
      <c r="G7" s="40">
        <v>4</v>
      </c>
      <c r="H7" s="40">
        <v>3</v>
      </c>
      <c r="I7" s="40">
        <v>6</v>
      </c>
      <c r="J7" s="36">
        <f>HUB!J7</f>
        <v>10</v>
      </c>
      <c r="K7" s="37">
        <f t="shared" si="0"/>
        <v>56</v>
      </c>
      <c r="L7" s="37">
        <f t="shared" si="1"/>
        <v>66</v>
      </c>
      <c r="M7" s="7"/>
      <c r="N7" s="7"/>
      <c r="O7" s="7"/>
    </row>
    <row r="8" spans="1:15" x14ac:dyDescent="0.2">
      <c r="A8" s="49" t="s">
        <v>28</v>
      </c>
      <c r="B8" s="49"/>
      <c r="C8" s="49"/>
      <c r="D8" s="40">
        <v>24</v>
      </c>
      <c r="E8" s="40">
        <v>15</v>
      </c>
      <c r="F8" s="40">
        <v>4</v>
      </c>
      <c r="G8" s="40">
        <v>4</v>
      </c>
      <c r="H8" s="40">
        <v>3</v>
      </c>
      <c r="I8" s="40">
        <v>6</v>
      </c>
      <c r="J8" s="36">
        <f>HUB!J8</f>
        <v>10</v>
      </c>
      <c r="K8" s="37">
        <f t="shared" si="0"/>
        <v>56</v>
      </c>
      <c r="L8" s="37">
        <f t="shared" si="1"/>
        <v>66</v>
      </c>
      <c r="M8" s="7"/>
      <c r="N8" s="7"/>
      <c r="O8" s="7"/>
    </row>
    <row r="9" spans="1:15" x14ac:dyDescent="0.2">
      <c r="A9" s="49" t="s">
        <v>29</v>
      </c>
      <c r="B9" s="49"/>
      <c r="C9" s="49"/>
      <c r="D9" s="40">
        <v>32</v>
      </c>
      <c r="E9" s="40">
        <v>20</v>
      </c>
      <c r="F9" s="40">
        <v>3</v>
      </c>
      <c r="G9" s="40">
        <v>4</v>
      </c>
      <c r="H9" s="40">
        <v>3</v>
      </c>
      <c r="I9" s="40">
        <v>6</v>
      </c>
      <c r="J9" s="36">
        <f>HUB!J9</f>
        <v>10</v>
      </c>
      <c r="K9" s="37">
        <f t="shared" si="0"/>
        <v>68</v>
      </c>
      <c r="L9" s="37">
        <f t="shared" si="1"/>
        <v>78</v>
      </c>
      <c r="M9" s="7"/>
      <c r="N9" s="7"/>
      <c r="O9" s="7"/>
    </row>
    <row r="10" spans="1:15" x14ac:dyDescent="0.2">
      <c r="A10" s="49" t="s">
        <v>30</v>
      </c>
      <c r="B10" s="49"/>
      <c r="C10" s="49"/>
      <c r="D10" s="40">
        <v>24</v>
      </c>
      <c r="E10" s="40">
        <v>20</v>
      </c>
      <c r="F10" s="40">
        <v>3</v>
      </c>
      <c r="G10" s="40">
        <v>3</v>
      </c>
      <c r="H10" s="40">
        <v>3</v>
      </c>
      <c r="I10" s="40">
        <v>8</v>
      </c>
      <c r="J10" s="36">
        <f>HUB!J10</f>
        <v>10</v>
      </c>
      <c r="K10" s="37">
        <f t="shared" si="0"/>
        <v>61</v>
      </c>
      <c r="L10" s="37">
        <f t="shared" si="1"/>
        <v>71</v>
      </c>
      <c r="M10" s="7"/>
      <c r="N10" s="7"/>
      <c r="O10" s="7"/>
    </row>
    <row r="11" spans="1:15" x14ac:dyDescent="0.2">
      <c r="A11" s="49" t="s">
        <v>31</v>
      </c>
      <c r="B11" s="49"/>
      <c r="C11" s="49"/>
      <c r="D11" s="40">
        <v>24</v>
      </c>
      <c r="E11" s="40">
        <v>15</v>
      </c>
      <c r="F11" s="40">
        <v>4</v>
      </c>
      <c r="G11" s="40">
        <v>4</v>
      </c>
      <c r="H11" s="40">
        <v>3</v>
      </c>
      <c r="I11" s="40">
        <v>6</v>
      </c>
      <c r="J11" s="36">
        <f>HUB!J11</f>
        <v>10</v>
      </c>
      <c r="K11" s="37">
        <f t="shared" si="0"/>
        <v>56</v>
      </c>
      <c r="L11" s="37">
        <f t="shared" si="1"/>
        <v>66</v>
      </c>
      <c r="M11" s="7"/>
      <c r="N11" s="7"/>
      <c r="O11" s="7"/>
    </row>
    <row r="12" spans="1:15" x14ac:dyDescent="0.2">
      <c r="A12" s="49" t="s">
        <v>32</v>
      </c>
      <c r="B12" s="49"/>
      <c r="C12" s="49"/>
      <c r="D12" s="40">
        <v>32</v>
      </c>
      <c r="E12" s="40">
        <v>20</v>
      </c>
      <c r="F12" s="40">
        <v>4</v>
      </c>
      <c r="G12" s="40">
        <v>4</v>
      </c>
      <c r="H12" s="40">
        <v>4</v>
      </c>
      <c r="I12" s="40">
        <v>8</v>
      </c>
      <c r="J12" s="36">
        <f>HUB!J12</f>
        <v>10</v>
      </c>
      <c r="K12" s="37">
        <f t="shared" si="0"/>
        <v>72</v>
      </c>
      <c r="L12" s="37">
        <f t="shared" si="1"/>
        <v>82</v>
      </c>
      <c r="M12" s="7"/>
      <c r="N12" s="7"/>
      <c r="O12" s="7"/>
    </row>
    <row r="13" spans="1:15" x14ac:dyDescent="0.2">
      <c r="A13" s="49" t="s">
        <v>33</v>
      </c>
      <c r="B13" s="49"/>
      <c r="C13" s="49"/>
      <c r="D13" s="40">
        <v>24</v>
      </c>
      <c r="E13" s="40">
        <v>15</v>
      </c>
      <c r="F13" s="40">
        <v>3</v>
      </c>
      <c r="G13" s="40">
        <v>4</v>
      </c>
      <c r="H13" s="40">
        <v>3</v>
      </c>
      <c r="I13" s="40">
        <v>6</v>
      </c>
      <c r="J13" s="36">
        <f>HUB!J13</f>
        <v>10</v>
      </c>
      <c r="K13" s="37">
        <f t="shared" si="0"/>
        <v>55</v>
      </c>
      <c r="L13" s="37">
        <f t="shared" si="1"/>
        <v>65</v>
      </c>
      <c r="M13" s="7"/>
      <c r="N13" s="7"/>
      <c r="O13" s="7"/>
    </row>
    <row r="14" spans="1:15" x14ac:dyDescent="0.2">
      <c r="A14" s="7"/>
      <c r="B14" s="7"/>
      <c r="C14" s="7"/>
      <c r="D14" s="7"/>
      <c r="E14" s="7"/>
      <c r="F14" s="7"/>
      <c r="G14" s="7"/>
      <c r="H14" s="7"/>
      <c r="I14" s="7"/>
      <c r="J14" s="36"/>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row>
    <row r="20" spans="1:15" x14ac:dyDescent="0.2">
      <c r="A20" s="7"/>
      <c r="B20" s="7"/>
      <c r="C20" s="7"/>
      <c r="D20" s="7"/>
      <c r="E20" s="7"/>
      <c r="F20" s="7"/>
      <c r="G20" s="7"/>
      <c r="H20" s="7"/>
      <c r="I20" s="7"/>
      <c r="J20" s="7"/>
      <c r="K20" s="7"/>
      <c r="L20" s="7"/>
      <c r="M20" s="7"/>
      <c r="N20" s="7"/>
    </row>
  </sheetData>
  <mergeCells count="11">
    <mergeCell ref="A13:C13"/>
    <mergeCell ref="A8:C8"/>
    <mergeCell ref="A9:C9"/>
    <mergeCell ref="A10:C10"/>
    <mergeCell ref="A11:C11"/>
    <mergeCell ref="A12:C12"/>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workbookViewId="0">
      <selection activeCell="N29" sqref="N29"/>
    </sheetView>
  </sheetViews>
  <sheetFormatPr defaultRowHeight="12.75" x14ac:dyDescent="0.2"/>
  <cols>
    <col min="11" max="11" width="14.42578125" bestFit="1" customWidth="1"/>
  </cols>
  <sheetData>
    <row r="1" spans="1:15" ht="15.75" x14ac:dyDescent="0.25">
      <c r="A1" s="9" t="s">
        <v>0</v>
      </c>
      <c r="B1" s="8"/>
      <c r="C1" s="8"/>
      <c r="D1" s="8"/>
      <c r="E1" s="4"/>
      <c r="F1" s="4"/>
      <c r="G1" s="4"/>
      <c r="H1" s="4"/>
      <c r="I1" s="4"/>
    </row>
    <row r="2" spans="1:15" ht="15.75" x14ac:dyDescent="0.25">
      <c r="A2" s="4"/>
      <c r="B2" s="3"/>
      <c r="C2" s="3"/>
      <c r="D2" s="3"/>
      <c r="E2" s="3"/>
      <c r="F2" s="3"/>
      <c r="G2" s="3"/>
      <c r="H2" s="3"/>
      <c r="I2" s="3"/>
    </row>
    <row r="3" spans="1:15" x14ac:dyDescent="0.2">
      <c r="A3" s="48"/>
      <c r="B3" s="48"/>
      <c r="C3" s="48"/>
      <c r="D3" s="25" t="s">
        <v>6</v>
      </c>
      <c r="E3" s="25" t="s">
        <v>7</v>
      </c>
      <c r="F3" s="25" t="s">
        <v>8</v>
      </c>
      <c r="G3" s="25" t="s">
        <v>9</v>
      </c>
      <c r="H3" s="25" t="s">
        <v>10</v>
      </c>
      <c r="I3" s="25" t="s">
        <v>11</v>
      </c>
      <c r="J3" s="25" t="s">
        <v>20</v>
      </c>
      <c r="K3" s="26" t="s">
        <v>19</v>
      </c>
      <c r="L3" s="26" t="s">
        <v>23</v>
      </c>
      <c r="M3" s="6"/>
      <c r="N3" s="6"/>
      <c r="O3" s="6"/>
    </row>
    <row r="4" spans="1:15" x14ac:dyDescent="0.2">
      <c r="A4" s="49" t="s">
        <v>24</v>
      </c>
      <c r="B4" s="49"/>
      <c r="C4" s="49"/>
      <c r="D4" s="45">
        <v>28</v>
      </c>
      <c r="E4" s="45">
        <v>17.5</v>
      </c>
      <c r="F4" s="45">
        <v>3.5</v>
      </c>
      <c r="G4" s="45">
        <v>3</v>
      </c>
      <c r="H4" s="45">
        <v>4</v>
      </c>
      <c r="I4" s="45">
        <v>8</v>
      </c>
      <c r="J4" s="36">
        <f>HUB!J4</f>
        <v>10</v>
      </c>
      <c r="K4" s="37">
        <f>SUM(D4:I4)</f>
        <v>64</v>
      </c>
      <c r="L4" s="37">
        <f>SUM(D4:J4)</f>
        <v>74</v>
      </c>
      <c r="M4" s="7"/>
      <c r="N4" s="7"/>
      <c r="O4" s="7"/>
    </row>
    <row r="5" spans="1:15" x14ac:dyDescent="0.2">
      <c r="A5" s="49" t="s">
        <v>25</v>
      </c>
      <c r="B5" s="49"/>
      <c r="C5" s="49"/>
      <c r="D5" s="45">
        <v>24</v>
      </c>
      <c r="E5" s="45">
        <v>20</v>
      </c>
      <c r="F5" s="45">
        <v>4.5</v>
      </c>
      <c r="G5" s="45">
        <v>3</v>
      </c>
      <c r="H5" s="45">
        <v>4</v>
      </c>
      <c r="I5" s="45">
        <v>8</v>
      </c>
      <c r="J5" s="36">
        <f>HUB!J5</f>
        <v>10</v>
      </c>
      <c r="K5" s="37">
        <f t="shared" ref="K5:K13" si="0">SUM(D5:I5)</f>
        <v>63.5</v>
      </c>
      <c r="L5" s="37">
        <f t="shared" ref="L5:L13" si="1">SUM(D5:J5)</f>
        <v>73.5</v>
      </c>
      <c r="M5" s="7"/>
      <c r="N5" s="7"/>
      <c r="O5" s="7"/>
    </row>
    <row r="6" spans="1:15" x14ac:dyDescent="0.2">
      <c r="A6" s="49" t="s">
        <v>26</v>
      </c>
      <c r="B6" s="49"/>
      <c r="C6" s="49"/>
      <c r="D6" s="45">
        <v>32</v>
      </c>
      <c r="E6" s="45">
        <v>22.5</v>
      </c>
      <c r="F6" s="45">
        <v>4</v>
      </c>
      <c r="G6" s="45">
        <v>3</v>
      </c>
      <c r="H6" s="45">
        <v>4</v>
      </c>
      <c r="I6" s="45">
        <v>8</v>
      </c>
      <c r="J6" s="36">
        <f>HUB!J6</f>
        <v>10</v>
      </c>
      <c r="K6" s="37">
        <f t="shared" si="0"/>
        <v>73.5</v>
      </c>
      <c r="L6" s="37">
        <f t="shared" si="1"/>
        <v>83.5</v>
      </c>
      <c r="M6" s="7"/>
      <c r="N6" s="7"/>
      <c r="O6" s="7"/>
    </row>
    <row r="7" spans="1:15" x14ac:dyDescent="0.2">
      <c r="A7" s="49" t="s">
        <v>27</v>
      </c>
      <c r="B7" s="49"/>
      <c r="C7" s="49"/>
      <c r="D7" s="45">
        <v>32</v>
      </c>
      <c r="E7" s="45">
        <v>20</v>
      </c>
      <c r="F7" s="45">
        <v>4.5</v>
      </c>
      <c r="G7" s="45">
        <v>3</v>
      </c>
      <c r="H7" s="45">
        <v>4</v>
      </c>
      <c r="I7" s="45">
        <v>8</v>
      </c>
      <c r="J7" s="36">
        <f>HUB!J7</f>
        <v>10</v>
      </c>
      <c r="K7" s="37">
        <f t="shared" si="0"/>
        <v>71.5</v>
      </c>
      <c r="L7" s="37">
        <f t="shared" si="1"/>
        <v>81.5</v>
      </c>
      <c r="M7" s="7"/>
      <c r="N7" s="7"/>
      <c r="O7" s="7"/>
    </row>
    <row r="8" spans="1:15" x14ac:dyDescent="0.2">
      <c r="A8" s="49" t="s">
        <v>28</v>
      </c>
      <c r="B8" s="49"/>
      <c r="C8" s="49"/>
      <c r="D8" s="45">
        <v>24</v>
      </c>
      <c r="E8" s="45">
        <v>20</v>
      </c>
      <c r="F8" s="45">
        <v>4</v>
      </c>
      <c r="G8" s="45">
        <v>3</v>
      </c>
      <c r="H8" s="45">
        <v>4</v>
      </c>
      <c r="I8" s="45">
        <v>8</v>
      </c>
      <c r="J8" s="36">
        <f>HUB!J8</f>
        <v>10</v>
      </c>
      <c r="K8" s="37">
        <f t="shared" si="0"/>
        <v>63</v>
      </c>
      <c r="L8" s="37">
        <f t="shared" si="1"/>
        <v>73</v>
      </c>
      <c r="M8" s="7"/>
      <c r="N8" s="7"/>
      <c r="O8" s="7"/>
    </row>
    <row r="9" spans="1:15" x14ac:dyDescent="0.2">
      <c r="A9" s="49" t="s">
        <v>29</v>
      </c>
      <c r="B9" s="49"/>
      <c r="C9" s="49"/>
      <c r="D9" s="45">
        <v>32</v>
      </c>
      <c r="E9" s="45">
        <v>22.5</v>
      </c>
      <c r="F9" s="45">
        <v>4</v>
      </c>
      <c r="G9" s="45">
        <v>3</v>
      </c>
      <c r="H9" s="45">
        <v>4</v>
      </c>
      <c r="I9" s="45">
        <v>8</v>
      </c>
      <c r="J9" s="36">
        <f>HUB!J9</f>
        <v>10</v>
      </c>
      <c r="K9" s="37">
        <f t="shared" si="0"/>
        <v>73.5</v>
      </c>
      <c r="L9" s="37">
        <f t="shared" si="1"/>
        <v>83.5</v>
      </c>
      <c r="M9" s="7"/>
      <c r="N9" s="7"/>
      <c r="O9" s="7"/>
    </row>
    <row r="10" spans="1:15" x14ac:dyDescent="0.2">
      <c r="A10" s="49" t="s">
        <v>30</v>
      </c>
      <c r="B10" s="49"/>
      <c r="C10" s="49"/>
      <c r="D10" s="45">
        <v>32</v>
      </c>
      <c r="E10" s="45">
        <v>22.5</v>
      </c>
      <c r="F10" s="45">
        <v>4</v>
      </c>
      <c r="G10" s="45">
        <v>3</v>
      </c>
      <c r="H10" s="45">
        <v>4</v>
      </c>
      <c r="I10" s="45">
        <v>8</v>
      </c>
      <c r="J10" s="36">
        <f>HUB!J10</f>
        <v>10</v>
      </c>
      <c r="K10" s="37">
        <f t="shared" si="0"/>
        <v>73.5</v>
      </c>
      <c r="L10" s="37">
        <f t="shared" si="1"/>
        <v>83.5</v>
      </c>
      <c r="M10" s="7"/>
      <c r="N10" s="7"/>
      <c r="O10" s="7"/>
    </row>
    <row r="11" spans="1:15" x14ac:dyDescent="0.2">
      <c r="A11" s="49" t="s">
        <v>31</v>
      </c>
      <c r="B11" s="49"/>
      <c r="C11" s="49"/>
      <c r="D11" s="45">
        <v>16</v>
      </c>
      <c r="E11" s="45">
        <v>20</v>
      </c>
      <c r="F11" s="45">
        <v>3.5</v>
      </c>
      <c r="G11" s="45">
        <v>3</v>
      </c>
      <c r="H11" s="45">
        <v>2.5</v>
      </c>
      <c r="I11" s="45">
        <v>8</v>
      </c>
      <c r="J11" s="36">
        <f>HUB!J11</f>
        <v>10</v>
      </c>
      <c r="K11" s="37">
        <f t="shared" si="0"/>
        <v>53</v>
      </c>
      <c r="L11" s="37">
        <f t="shared" si="1"/>
        <v>63</v>
      </c>
      <c r="M11" s="7"/>
      <c r="N11" s="7"/>
      <c r="O11" s="7"/>
    </row>
    <row r="12" spans="1:15" x14ac:dyDescent="0.2">
      <c r="A12" s="49" t="s">
        <v>32</v>
      </c>
      <c r="B12" s="49"/>
      <c r="C12" s="49"/>
      <c r="D12" s="45">
        <v>32</v>
      </c>
      <c r="E12" s="45">
        <v>22.5</v>
      </c>
      <c r="F12" s="45">
        <v>4.5</v>
      </c>
      <c r="G12" s="45">
        <v>3</v>
      </c>
      <c r="H12" s="45">
        <v>4</v>
      </c>
      <c r="I12" s="45">
        <v>8</v>
      </c>
      <c r="J12" s="36">
        <f>HUB!J12</f>
        <v>10</v>
      </c>
      <c r="K12" s="37">
        <f t="shared" si="0"/>
        <v>74</v>
      </c>
      <c r="L12" s="37">
        <f t="shared" si="1"/>
        <v>84</v>
      </c>
      <c r="M12" s="7"/>
      <c r="N12" s="7"/>
      <c r="O12" s="7"/>
    </row>
    <row r="13" spans="1:15" x14ac:dyDescent="0.2">
      <c r="A13" s="49" t="s">
        <v>33</v>
      </c>
      <c r="B13" s="49"/>
      <c r="C13" s="49"/>
      <c r="D13" s="45">
        <v>28</v>
      </c>
      <c r="E13" s="45">
        <v>20</v>
      </c>
      <c r="F13" s="45">
        <v>4.5</v>
      </c>
      <c r="G13" s="45">
        <v>3</v>
      </c>
      <c r="H13" s="45">
        <v>4</v>
      </c>
      <c r="I13" s="45">
        <v>8</v>
      </c>
      <c r="J13" s="36">
        <f>HUB!J13</f>
        <v>10</v>
      </c>
      <c r="K13" s="37">
        <f t="shared" si="0"/>
        <v>67.5</v>
      </c>
      <c r="L13" s="37">
        <f t="shared" si="1"/>
        <v>77.5</v>
      </c>
      <c r="M13" s="7"/>
      <c r="N13" s="7"/>
      <c r="O13" s="7"/>
    </row>
    <row r="14" spans="1:15" x14ac:dyDescent="0.2">
      <c r="A14" s="7"/>
      <c r="B14" s="7"/>
      <c r="C14" s="7"/>
      <c r="D14" s="7"/>
      <c r="E14" s="7"/>
      <c r="F14" s="7"/>
      <c r="G14" s="7"/>
      <c r="H14" s="7"/>
      <c r="I14" s="7"/>
      <c r="J14" s="36"/>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sheetData>
  <mergeCells count="11">
    <mergeCell ref="A13:C13"/>
    <mergeCell ref="A8:C8"/>
    <mergeCell ref="A9:C9"/>
    <mergeCell ref="A10:C10"/>
    <mergeCell ref="A11:C11"/>
    <mergeCell ref="A12:C12"/>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workbookViewId="0">
      <selection activeCell="I37" sqref="I37"/>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48"/>
      <c r="B3" s="48"/>
      <c r="C3" s="48"/>
      <c r="D3" s="25" t="s">
        <v>6</v>
      </c>
      <c r="E3" s="25" t="s">
        <v>7</v>
      </c>
      <c r="F3" s="25" t="s">
        <v>8</v>
      </c>
      <c r="G3" s="25" t="s">
        <v>9</v>
      </c>
      <c r="H3" s="25" t="s">
        <v>10</v>
      </c>
      <c r="I3" s="25" t="s">
        <v>11</v>
      </c>
      <c r="J3" s="25" t="s">
        <v>20</v>
      </c>
      <c r="K3" s="26" t="s">
        <v>19</v>
      </c>
      <c r="L3" s="26" t="s">
        <v>23</v>
      </c>
      <c r="M3" s="6"/>
      <c r="N3" s="6"/>
      <c r="O3" s="6"/>
    </row>
    <row r="4" spans="1:15" x14ac:dyDescent="0.2">
      <c r="A4" s="49" t="s">
        <v>24</v>
      </c>
      <c r="B4" s="49"/>
      <c r="C4" s="49"/>
      <c r="D4" s="43">
        <v>20</v>
      </c>
      <c r="E4" s="43">
        <v>25</v>
      </c>
      <c r="F4" s="43">
        <v>5</v>
      </c>
      <c r="G4" s="43">
        <v>5</v>
      </c>
      <c r="H4" s="43">
        <v>5</v>
      </c>
      <c r="I4" s="43">
        <v>10</v>
      </c>
      <c r="J4" s="36">
        <f>HUB!J4</f>
        <v>10</v>
      </c>
      <c r="K4" s="37">
        <f>SUM(D4:I4)</f>
        <v>70</v>
      </c>
      <c r="L4" s="37">
        <f>SUM(D4:J4)</f>
        <v>80</v>
      </c>
      <c r="M4" s="7"/>
      <c r="N4" s="7"/>
      <c r="O4" s="7"/>
    </row>
    <row r="5" spans="1:15" x14ac:dyDescent="0.2">
      <c r="A5" s="49" t="s">
        <v>25</v>
      </c>
      <c r="B5" s="49"/>
      <c r="C5" s="49"/>
      <c r="D5" s="43">
        <v>30.4</v>
      </c>
      <c r="E5" s="43">
        <v>25</v>
      </c>
      <c r="F5" s="43">
        <v>5</v>
      </c>
      <c r="G5" s="43">
        <v>5</v>
      </c>
      <c r="H5" s="43">
        <v>5</v>
      </c>
      <c r="I5" s="43">
        <v>10</v>
      </c>
      <c r="J5" s="36">
        <f>HUB!J5</f>
        <v>10</v>
      </c>
      <c r="K5" s="37">
        <f t="shared" ref="K5:K13" si="0">SUM(D5:I5)</f>
        <v>80.400000000000006</v>
      </c>
      <c r="L5" s="37">
        <f t="shared" ref="L5:L13" si="1">SUM(D5:J5)</f>
        <v>90.4</v>
      </c>
      <c r="M5" s="7"/>
      <c r="N5" s="7"/>
      <c r="O5" s="7"/>
    </row>
    <row r="6" spans="1:15" x14ac:dyDescent="0.2">
      <c r="A6" s="49" t="s">
        <v>26</v>
      </c>
      <c r="B6" s="49"/>
      <c r="C6" s="49"/>
      <c r="D6" s="43">
        <v>35.200000000000003</v>
      </c>
      <c r="E6" s="43">
        <v>25</v>
      </c>
      <c r="F6" s="43">
        <v>5</v>
      </c>
      <c r="G6" s="43">
        <v>5</v>
      </c>
      <c r="H6" s="43">
        <v>5</v>
      </c>
      <c r="I6" s="43">
        <v>10</v>
      </c>
      <c r="J6" s="36">
        <f>HUB!J6</f>
        <v>10</v>
      </c>
      <c r="K6" s="37">
        <f t="shared" si="0"/>
        <v>85.2</v>
      </c>
      <c r="L6" s="37">
        <f t="shared" si="1"/>
        <v>95.2</v>
      </c>
      <c r="M6" s="7"/>
      <c r="N6" s="7"/>
      <c r="O6" s="7"/>
    </row>
    <row r="7" spans="1:15" x14ac:dyDescent="0.2">
      <c r="A7" s="49" t="s">
        <v>27</v>
      </c>
      <c r="B7" s="49"/>
      <c r="C7" s="49"/>
      <c r="D7" s="43">
        <v>28</v>
      </c>
      <c r="E7" s="43">
        <v>25</v>
      </c>
      <c r="F7" s="43">
        <v>5</v>
      </c>
      <c r="G7" s="43">
        <v>5</v>
      </c>
      <c r="H7" s="43">
        <v>5</v>
      </c>
      <c r="I7" s="43">
        <v>10</v>
      </c>
      <c r="J7" s="36">
        <f>HUB!J7</f>
        <v>10</v>
      </c>
      <c r="K7" s="37">
        <f t="shared" si="0"/>
        <v>78</v>
      </c>
      <c r="L7" s="37">
        <f t="shared" si="1"/>
        <v>88</v>
      </c>
      <c r="M7" s="7"/>
      <c r="N7" s="7"/>
      <c r="O7" s="7"/>
    </row>
    <row r="8" spans="1:15" x14ac:dyDescent="0.2">
      <c r="A8" s="49" t="s">
        <v>28</v>
      </c>
      <c r="B8" s="49"/>
      <c r="C8" s="49"/>
      <c r="D8" s="43">
        <v>24</v>
      </c>
      <c r="E8" s="43">
        <v>25</v>
      </c>
      <c r="F8" s="43">
        <v>5</v>
      </c>
      <c r="G8" s="43">
        <v>5</v>
      </c>
      <c r="H8" s="43">
        <v>5</v>
      </c>
      <c r="I8" s="43">
        <v>10</v>
      </c>
      <c r="J8" s="36">
        <f>HUB!J8</f>
        <v>10</v>
      </c>
      <c r="K8" s="37">
        <f t="shared" si="0"/>
        <v>74</v>
      </c>
      <c r="L8" s="37">
        <f t="shared" si="1"/>
        <v>84</v>
      </c>
      <c r="M8" s="7"/>
      <c r="N8" s="7"/>
      <c r="O8" s="7"/>
    </row>
    <row r="9" spans="1:15" x14ac:dyDescent="0.2">
      <c r="A9" s="49" t="s">
        <v>29</v>
      </c>
      <c r="B9" s="49"/>
      <c r="C9" s="49"/>
      <c r="D9" s="43">
        <v>36.799999999999997</v>
      </c>
      <c r="E9" s="43">
        <v>25</v>
      </c>
      <c r="F9" s="43">
        <v>5</v>
      </c>
      <c r="G9" s="43">
        <v>5</v>
      </c>
      <c r="H9" s="43">
        <v>5</v>
      </c>
      <c r="I9" s="43">
        <v>10</v>
      </c>
      <c r="J9" s="36">
        <f>HUB!J9</f>
        <v>10</v>
      </c>
      <c r="K9" s="37">
        <f t="shared" si="0"/>
        <v>86.8</v>
      </c>
      <c r="L9" s="37">
        <f t="shared" si="1"/>
        <v>96.8</v>
      </c>
      <c r="M9" s="7"/>
      <c r="N9" s="7"/>
      <c r="O9" s="7"/>
    </row>
    <row r="10" spans="1:15" x14ac:dyDescent="0.2">
      <c r="A10" s="49" t="s">
        <v>30</v>
      </c>
      <c r="B10" s="49"/>
      <c r="C10" s="49"/>
      <c r="D10" s="43">
        <v>34.4</v>
      </c>
      <c r="E10" s="43">
        <v>25</v>
      </c>
      <c r="F10" s="43">
        <v>5</v>
      </c>
      <c r="G10" s="43">
        <v>5</v>
      </c>
      <c r="H10" s="43">
        <v>5</v>
      </c>
      <c r="I10" s="43">
        <v>10</v>
      </c>
      <c r="J10" s="36">
        <f>HUB!J10</f>
        <v>10</v>
      </c>
      <c r="K10" s="37">
        <f t="shared" si="0"/>
        <v>84.4</v>
      </c>
      <c r="L10" s="37">
        <f t="shared" si="1"/>
        <v>94.4</v>
      </c>
      <c r="M10" s="7"/>
      <c r="N10" s="7"/>
      <c r="O10" s="7"/>
    </row>
    <row r="11" spans="1:15" x14ac:dyDescent="0.2">
      <c r="A11" s="49" t="s">
        <v>31</v>
      </c>
      <c r="B11" s="49"/>
      <c r="C11" s="49"/>
      <c r="D11" s="43">
        <v>8</v>
      </c>
      <c r="E11" s="43">
        <v>25</v>
      </c>
      <c r="F11" s="43">
        <v>5</v>
      </c>
      <c r="G11" s="43">
        <v>5</v>
      </c>
      <c r="H11" s="43">
        <v>5</v>
      </c>
      <c r="I11" s="43">
        <v>10</v>
      </c>
      <c r="J11" s="36">
        <f>HUB!J11</f>
        <v>10</v>
      </c>
      <c r="K11" s="37">
        <f t="shared" si="0"/>
        <v>58</v>
      </c>
      <c r="L11" s="37">
        <f t="shared" si="1"/>
        <v>68</v>
      </c>
      <c r="M11" s="7"/>
      <c r="N11" s="7"/>
      <c r="O11" s="7"/>
    </row>
    <row r="12" spans="1:15" x14ac:dyDescent="0.2">
      <c r="A12" s="49" t="s">
        <v>32</v>
      </c>
      <c r="B12" s="49"/>
      <c r="C12" s="49"/>
      <c r="D12" s="43">
        <v>38.4</v>
      </c>
      <c r="E12" s="43">
        <v>25</v>
      </c>
      <c r="F12" s="43">
        <v>5</v>
      </c>
      <c r="G12" s="43">
        <v>5</v>
      </c>
      <c r="H12" s="43">
        <v>5</v>
      </c>
      <c r="I12" s="43">
        <v>10</v>
      </c>
      <c r="J12" s="36">
        <f>HUB!J12</f>
        <v>10</v>
      </c>
      <c r="K12" s="37">
        <f t="shared" si="0"/>
        <v>88.4</v>
      </c>
      <c r="L12" s="37">
        <f t="shared" si="1"/>
        <v>98.4</v>
      </c>
      <c r="M12" s="7"/>
      <c r="N12" s="7"/>
      <c r="O12" s="7"/>
    </row>
    <row r="13" spans="1:15" x14ac:dyDescent="0.2">
      <c r="A13" s="49" t="s">
        <v>33</v>
      </c>
      <c r="B13" s="49"/>
      <c r="C13" s="49"/>
      <c r="D13" s="43">
        <v>22.4</v>
      </c>
      <c r="E13" s="43">
        <v>25</v>
      </c>
      <c r="F13" s="43">
        <v>5</v>
      </c>
      <c r="G13" s="43">
        <v>5</v>
      </c>
      <c r="H13" s="43">
        <v>5</v>
      </c>
      <c r="I13" s="43">
        <v>10</v>
      </c>
      <c r="J13" s="36">
        <f>HUB!J13</f>
        <v>10</v>
      </c>
      <c r="K13" s="37">
        <f t="shared" si="0"/>
        <v>72.400000000000006</v>
      </c>
      <c r="L13" s="37">
        <f t="shared" si="1"/>
        <v>82.4</v>
      </c>
      <c r="M13" s="7"/>
      <c r="N13" s="7"/>
      <c r="O13" s="7"/>
    </row>
    <row r="14" spans="1:15" x14ac:dyDescent="0.2">
      <c r="A14" s="7"/>
      <c r="B14" s="7"/>
      <c r="C14" s="7"/>
      <c r="D14" s="7"/>
      <c r="E14" s="7"/>
      <c r="F14" s="7"/>
      <c r="G14" s="7"/>
      <c r="H14" s="7"/>
      <c r="I14" s="7"/>
      <c r="J14" s="36"/>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sheetData>
  <mergeCells count="11">
    <mergeCell ref="A13:C13"/>
    <mergeCell ref="A8:C8"/>
    <mergeCell ref="A9:C9"/>
    <mergeCell ref="A10:C10"/>
    <mergeCell ref="A11:C11"/>
    <mergeCell ref="A12:C12"/>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workbookViewId="0">
      <selection activeCell="H41" sqref="H41"/>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48"/>
      <c r="B3" s="48"/>
      <c r="C3" s="48"/>
      <c r="D3" s="25" t="s">
        <v>6</v>
      </c>
      <c r="E3" s="25" t="s">
        <v>7</v>
      </c>
      <c r="F3" s="25" t="s">
        <v>8</v>
      </c>
      <c r="G3" s="25" t="s">
        <v>9</v>
      </c>
      <c r="H3" s="25" t="s">
        <v>10</v>
      </c>
      <c r="I3" s="25" t="s">
        <v>11</v>
      </c>
      <c r="J3" s="25" t="s">
        <v>20</v>
      </c>
      <c r="K3" s="26" t="s">
        <v>19</v>
      </c>
      <c r="L3" s="26" t="s">
        <v>23</v>
      </c>
      <c r="M3" s="6"/>
      <c r="N3" s="6"/>
      <c r="O3" s="6"/>
    </row>
    <row r="4" spans="1:15" x14ac:dyDescent="0.2">
      <c r="A4" s="49" t="s">
        <v>24</v>
      </c>
      <c r="B4" s="49"/>
      <c r="C4" s="49"/>
      <c r="D4" s="42">
        <v>38.4</v>
      </c>
      <c r="E4" s="42">
        <v>25</v>
      </c>
      <c r="F4" s="42">
        <v>5</v>
      </c>
      <c r="G4" s="42">
        <v>4.5</v>
      </c>
      <c r="H4" s="42">
        <v>4</v>
      </c>
      <c r="I4" s="42">
        <v>7</v>
      </c>
      <c r="J4" s="36">
        <f>HUB!J4</f>
        <v>10</v>
      </c>
      <c r="K4" s="37">
        <f>SUM(D4:I4)</f>
        <v>83.9</v>
      </c>
      <c r="L4" s="37">
        <f>SUM(D4:J4)</f>
        <v>93.9</v>
      </c>
      <c r="M4" s="7"/>
      <c r="N4" s="7"/>
      <c r="O4" s="7"/>
    </row>
    <row r="5" spans="1:15" x14ac:dyDescent="0.2">
      <c r="A5" s="49" t="s">
        <v>25</v>
      </c>
      <c r="B5" s="49"/>
      <c r="C5" s="49"/>
      <c r="D5" s="42">
        <v>38.4</v>
      </c>
      <c r="E5" s="42">
        <v>22.5</v>
      </c>
      <c r="F5" s="42">
        <v>5</v>
      </c>
      <c r="G5" s="42">
        <v>4</v>
      </c>
      <c r="H5" s="42">
        <v>5</v>
      </c>
      <c r="I5" s="42">
        <v>6</v>
      </c>
      <c r="J5" s="36">
        <f>HUB!J5</f>
        <v>10</v>
      </c>
      <c r="K5" s="37">
        <f t="shared" ref="K5:K13" si="0">SUM(D5:I5)</f>
        <v>80.900000000000006</v>
      </c>
      <c r="L5" s="37">
        <f t="shared" ref="L5:L13" si="1">SUM(D5:J5)</f>
        <v>90.9</v>
      </c>
      <c r="M5" s="7"/>
      <c r="N5" s="7"/>
      <c r="O5" s="7"/>
    </row>
    <row r="6" spans="1:15" x14ac:dyDescent="0.2">
      <c r="A6" s="49" t="s">
        <v>26</v>
      </c>
      <c r="B6" s="49"/>
      <c r="C6" s="49"/>
      <c r="D6" s="42">
        <v>40</v>
      </c>
      <c r="E6" s="42">
        <v>25</v>
      </c>
      <c r="F6" s="42">
        <v>5</v>
      </c>
      <c r="G6" s="42">
        <v>4</v>
      </c>
      <c r="H6" s="42">
        <v>5</v>
      </c>
      <c r="I6" s="42">
        <v>10</v>
      </c>
      <c r="J6" s="36">
        <f>HUB!J6</f>
        <v>10</v>
      </c>
      <c r="K6" s="37">
        <f t="shared" si="0"/>
        <v>89</v>
      </c>
      <c r="L6" s="37">
        <f t="shared" si="1"/>
        <v>99</v>
      </c>
      <c r="M6" s="7"/>
      <c r="N6" s="7"/>
      <c r="O6" s="7"/>
    </row>
    <row r="7" spans="1:15" x14ac:dyDescent="0.2">
      <c r="A7" s="49" t="s">
        <v>27</v>
      </c>
      <c r="B7" s="49"/>
      <c r="C7" s="49"/>
      <c r="D7" s="42">
        <v>36</v>
      </c>
      <c r="E7" s="42">
        <v>22.5</v>
      </c>
      <c r="F7" s="42">
        <v>5</v>
      </c>
      <c r="G7" s="42">
        <v>4.5</v>
      </c>
      <c r="H7" s="42">
        <v>5</v>
      </c>
      <c r="I7" s="42">
        <v>10</v>
      </c>
      <c r="J7" s="36">
        <f>HUB!J7</f>
        <v>10</v>
      </c>
      <c r="K7" s="37">
        <f t="shared" si="0"/>
        <v>83</v>
      </c>
      <c r="L7" s="37">
        <f t="shared" si="1"/>
        <v>93</v>
      </c>
      <c r="M7" s="7"/>
      <c r="N7" s="7"/>
      <c r="O7" s="7"/>
    </row>
    <row r="8" spans="1:15" x14ac:dyDescent="0.2">
      <c r="A8" s="49" t="s">
        <v>28</v>
      </c>
      <c r="B8" s="49"/>
      <c r="C8" s="49"/>
      <c r="D8" s="42">
        <v>28</v>
      </c>
      <c r="E8" s="42">
        <v>19</v>
      </c>
      <c r="F8" s="42">
        <v>5</v>
      </c>
      <c r="G8" s="42">
        <v>5</v>
      </c>
      <c r="H8" s="42">
        <v>5</v>
      </c>
      <c r="I8" s="42">
        <v>6</v>
      </c>
      <c r="J8" s="36">
        <f>HUB!J8</f>
        <v>10</v>
      </c>
      <c r="K8" s="37">
        <f t="shared" si="0"/>
        <v>68</v>
      </c>
      <c r="L8" s="37">
        <f t="shared" si="1"/>
        <v>78</v>
      </c>
      <c r="M8" s="7"/>
      <c r="N8" s="7"/>
      <c r="O8" s="7"/>
    </row>
    <row r="9" spans="1:15" x14ac:dyDescent="0.2">
      <c r="A9" s="49" t="s">
        <v>29</v>
      </c>
      <c r="B9" s="49"/>
      <c r="C9" s="49"/>
      <c r="D9" s="42">
        <v>40</v>
      </c>
      <c r="E9" s="42">
        <v>22.5</v>
      </c>
      <c r="F9" s="42">
        <v>5</v>
      </c>
      <c r="G9" s="42">
        <v>5</v>
      </c>
      <c r="H9" s="42">
        <v>5</v>
      </c>
      <c r="I9" s="42">
        <v>10</v>
      </c>
      <c r="J9" s="36">
        <f>HUB!J9</f>
        <v>10</v>
      </c>
      <c r="K9" s="37">
        <f t="shared" si="0"/>
        <v>87.5</v>
      </c>
      <c r="L9" s="37">
        <f t="shared" si="1"/>
        <v>97.5</v>
      </c>
      <c r="M9" s="7"/>
      <c r="N9" s="7"/>
      <c r="O9" s="7"/>
    </row>
    <row r="10" spans="1:15" x14ac:dyDescent="0.2">
      <c r="A10" s="49" t="s">
        <v>30</v>
      </c>
      <c r="B10" s="49"/>
      <c r="C10" s="49"/>
      <c r="D10" s="42">
        <v>38.4</v>
      </c>
      <c r="E10" s="42">
        <v>25</v>
      </c>
      <c r="F10" s="42">
        <v>5</v>
      </c>
      <c r="G10" s="42">
        <v>5</v>
      </c>
      <c r="H10" s="42">
        <v>5</v>
      </c>
      <c r="I10" s="42">
        <v>10</v>
      </c>
      <c r="J10" s="36">
        <f>HUB!J10</f>
        <v>10</v>
      </c>
      <c r="K10" s="37">
        <f t="shared" si="0"/>
        <v>88.4</v>
      </c>
      <c r="L10" s="37">
        <f t="shared" si="1"/>
        <v>98.4</v>
      </c>
      <c r="M10" s="7"/>
      <c r="N10" s="7"/>
      <c r="O10" s="7"/>
    </row>
    <row r="11" spans="1:15" x14ac:dyDescent="0.2">
      <c r="A11" s="49" t="s">
        <v>31</v>
      </c>
      <c r="B11" s="49"/>
      <c r="C11" s="49"/>
      <c r="D11" s="42">
        <v>8</v>
      </c>
      <c r="E11" s="42">
        <v>15</v>
      </c>
      <c r="F11" s="42">
        <v>4</v>
      </c>
      <c r="G11" s="42">
        <v>4</v>
      </c>
      <c r="H11" s="42">
        <v>3</v>
      </c>
      <c r="I11" s="42">
        <v>2</v>
      </c>
      <c r="J11" s="36">
        <f>HUB!J11</f>
        <v>10</v>
      </c>
      <c r="K11" s="37">
        <f t="shared" si="0"/>
        <v>36</v>
      </c>
      <c r="L11" s="37">
        <f t="shared" si="1"/>
        <v>46</v>
      </c>
      <c r="M11" s="7"/>
      <c r="N11" s="7"/>
      <c r="O11" s="7"/>
    </row>
    <row r="12" spans="1:15" x14ac:dyDescent="0.2">
      <c r="A12" s="49" t="s">
        <v>32</v>
      </c>
      <c r="B12" s="49"/>
      <c r="C12" s="49"/>
      <c r="D12" s="42">
        <v>40</v>
      </c>
      <c r="E12" s="42">
        <v>25</v>
      </c>
      <c r="F12" s="42">
        <v>5</v>
      </c>
      <c r="G12" s="42">
        <v>5</v>
      </c>
      <c r="H12" s="42">
        <v>5</v>
      </c>
      <c r="I12" s="42">
        <v>10</v>
      </c>
      <c r="J12" s="36">
        <f>HUB!J12</f>
        <v>10</v>
      </c>
      <c r="K12" s="37">
        <f t="shared" si="0"/>
        <v>90</v>
      </c>
      <c r="L12" s="37">
        <f t="shared" si="1"/>
        <v>100</v>
      </c>
      <c r="M12" s="7"/>
      <c r="N12" s="7"/>
      <c r="O12" s="7"/>
    </row>
    <row r="13" spans="1:15" x14ac:dyDescent="0.2">
      <c r="A13" s="49" t="s">
        <v>33</v>
      </c>
      <c r="B13" s="49"/>
      <c r="C13" s="49"/>
      <c r="D13" s="42">
        <v>36</v>
      </c>
      <c r="E13" s="42">
        <v>20</v>
      </c>
      <c r="F13" s="42">
        <v>5</v>
      </c>
      <c r="G13" s="42">
        <v>5</v>
      </c>
      <c r="H13" s="42">
        <v>5</v>
      </c>
      <c r="I13" s="42">
        <v>8</v>
      </c>
      <c r="J13" s="36">
        <f>HUB!J13</f>
        <v>10</v>
      </c>
      <c r="K13" s="37">
        <f t="shared" si="0"/>
        <v>79</v>
      </c>
      <c r="L13" s="37">
        <f t="shared" si="1"/>
        <v>89</v>
      </c>
      <c r="M13" s="7"/>
      <c r="N13" s="7"/>
      <c r="O13" s="7"/>
    </row>
    <row r="14" spans="1:15" x14ac:dyDescent="0.2">
      <c r="A14" s="7"/>
      <c r="B14" s="7"/>
      <c r="C14" s="7"/>
      <c r="D14" s="7"/>
      <c r="E14" s="7"/>
      <c r="F14" s="7"/>
      <c r="G14" s="7"/>
      <c r="H14" s="7"/>
      <c r="I14" s="7"/>
      <c r="J14" s="36"/>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sheetData>
  <mergeCells count="11">
    <mergeCell ref="A13:C13"/>
    <mergeCell ref="A8:C8"/>
    <mergeCell ref="A9:C9"/>
    <mergeCell ref="A10:C10"/>
    <mergeCell ref="A11:C11"/>
    <mergeCell ref="A12:C12"/>
    <mergeCell ref="A6:C6"/>
    <mergeCell ref="A7:C7"/>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7"/>
  <sheetViews>
    <sheetView workbookViewId="0">
      <selection activeCell="F23" sqref="F23"/>
    </sheetView>
  </sheetViews>
  <sheetFormatPr defaultRowHeight="12.75" x14ac:dyDescent="0.2"/>
  <sheetData>
    <row r="1" spans="1:15" ht="15.75" x14ac:dyDescent="0.25">
      <c r="A1" s="9" t="s">
        <v>0</v>
      </c>
      <c r="B1" s="8"/>
      <c r="C1" s="8"/>
      <c r="D1" s="8"/>
      <c r="E1" s="4"/>
      <c r="F1" s="4"/>
      <c r="G1" s="4"/>
      <c r="H1" s="4"/>
      <c r="I1" s="4"/>
      <c r="J1" s="7"/>
      <c r="K1" s="7"/>
      <c r="L1" s="7"/>
      <c r="M1" s="7"/>
      <c r="N1" s="7"/>
      <c r="O1" s="7"/>
    </row>
    <row r="2" spans="1:15" ht="15.75" x14ac:dyDescent="0.25">
      <c r="A2" s="4"/>
      <c r="B2" s="3"/>
      <c r="C2" s="3"/>
      <c r="D2" s="3"/>
      <c r="E2" s="3"/>
      <c r="F2" s="3"/>
      <c r="G2" s="3"/>
      <c r="H2" s="3"/>
      <c r="I2" s="3"/>
      <c r="J2" s="3"/>
      <c r="K2" s="7"/>
      <c r="L2" s="7"/>
      <c r="M2" s="7"/>
      <c r="N2" s="7"/>
      <c r="O2" s="7"/>
    </row>
    <row r="3" spans="1:15" x14ac:dyDescent="0.2">
      <c r="A3" s="48"/>
      <c r="B3" s="48"/>
      <c r="C3" s="48"/>
      <c r="D3" s="25" t="s">
        <v>6</v>
      </c>
      <c r="E3" s="25" t="s">
        <v>7</v>
      </c>
      <c r="F3" s="25" t="s">
        <v>8</v>
      </c>
      <c r="G3" s="25" t="s">
        <v>9</v>
      </c>
      <c r="H3" s="25" t="s">
        <v>10</v>
      </c>
      <c r="I3" s="25" t="s">
        <v>11</v>
      </c>
      <c r="J3" s="25" t="s">
        <v>20</v>
      </c>
      <c r="K3" s="26" t="s">
        <v>19</v>
      </c>
      <c r="L3" s="26" t="s">
        <v>23</v>
      </c>
      <c r="M3" s="6"/>
      <c r="N3" s="6"/>
      <c r="O3" s="6"/>
    </row>
    <row r="4" spans="1:15" x14ac:dyDescent="0.2">
      <c r="A4" s="49" t="s">
        <v>24</v>
      </c>
      <c r="B4" s="49"/>
      <c r="C4" s="49"/>
      <c r="D4" s="44">
        <v>32</v>
      </c>
      <c r="E4" s="44">
        <v>19</v>
      </c>
      <c r="F4" s="44">
        <v>3.5</v>
      </c>
      <c r="G4" s="44">
        <v>4</v>
      </c>
      <c r="H4" s="44">
        <v>3.8</v>
      </c>
      <c r="I4" s="44">
        <v>7</v>
      </c>
      <c r="J4" s="36">
        <f>HUB!J4</f>
        <v>10</v>
      </c>
      <c r="K4" s="37">
        <f>SUM(D4:I4)</f>
        <v>69.3</v>
      </c>
      <c r="L4" s="37">
        <f>SUM(D4:J4)</f>
        <v>79.3</v>
      </c>
      <c r="M4" s="7"/>
      <c r="N4" s="7"/>
      <c r="O4" s="7"/>
    </row>
    <row r="5" spans="1:15" x14ac:dyDescent="0.2">
      <c r="A5" s="49" t="s">
        <v>25</v>
      </c>
      <c r="B5" s="49"/>
      <c r="C5" s="49"/>
      <c r="D5" s="44">
        <v>34.4</v>
      </c>
      <c r="E5" s="44">
        <v>21.5</v>
      </c>
      <c r="F5" s="44">
        <v>4</v>
      </c>
      <c r="G5" s="44">
        <v>4</v>
      </c>
      <c r="H5" s="44">
        <v>4</v>
      </c>
      <c r="I5" s="44">
        <v>8</v>
      </c>
      <c r="J5" s="36">
        <f>HUB!J5</f>
        <v>10</v>
      </c>
      <c r="K5" s="37">
        <f t="shared" ref="K5:K13" si="0">SUM(D5:I5)</f>
        <v>75.900000000000006</v>
      </c>
      <c r="L5" s="37">
        <f t="shared" ref="L5:L13" si="1">SUM(D5:J5)</f>
        <v>85.9</v>
      </c>
      <c r="M5" s="7"/>
      <c r="N5" s="7"/>
      <c r="O5" s="7"/>
    </row>
    <row r="6" spans="1:15" x14ac:dyDescent="0.2">
      <c r="A6" s="49" t="s">
        <v>26</v>
      </c>
      <c r="B6" s="49"/>
      <c r="C6" s="49"/>
      <c r="D6" s="44">
        <v>37.6</v>
      </c>
      <c r="E6" s="44">
        <v>23.5</v>
      </c>
      <c r="F6" s="44">
        <v>4.3</v>
      </c>
      <c r="G6" s="44">
        <v>4</v>
      </c>
      <c r="H6" s="44">
        <v>4.3</v>
      </c>
      <c r="I6" s="44">
        <v>8</v>
      </c>
      <c r="J6" s="36">
        <f>HUB!J6</f>
        <v>10</v>
      </c>
      <c r="K6" s="37">
        <f t="shared" si="0"/>
        <v>81.7</v>
      </c>
      <c r="L6" s="37">
        <f t="shared" si="1"/>
        <v>91.7</v>
      </c>
      <c r="M6" s="7"/>
      <c r="N6" s="7"/>
      <c r="O6" s="7"/>
    </row>
    <row r="7" spans="1:15" x14ac:dyDescent="0.2">
      <c r="A7" s="49" t="s">
        <v>27</v>
      </c>
      <c r="B7" s="49"/>
      <c r="C7" s="49"/>
      <c r="D7" s="44">
        <v>34.4</v>
      </c>
      <c r="E7" s="44">
        <v>21.5</v>
      </c>
      <c r="F7" s="44">
        <v>4.3</v>
      </c>
      <c r="G7" s="44">
        <v>4</v>
      </c>
      <c r="H7" s="44">
        <v>4.3</v>
      </c>
      <c r="I7" s="44">
        <v>8</v>
      </c>
      <c r="J7" s="36">
        <f>HUB!J7</f>
        <v>10</v>
      </c>
      <c r="K7" s="37">
        <f t="shared" si="0"/>
        <v>76.499999999999986</v>
      </c>
      <c r="L7" s="37">
        <f t="shared" si="1"/>
        <v>86.499999999999986</v>
      </c>
      <c r="M7" s="7"/>
      <c r="N7" s="7"/>
      <c r="O7" s="7"/>
    </row>
    <row r="8" spans="1:15" x14ac:dyDescent="0.2">
      <c r="A8" s="49" t="s">
        <v>28</v>
      </c>
      <c r="B8" s="49"/>
      <c r="C8" s="49"/>
      <c r="D8" s="44">
        <v>32</v>
      </c>
      <c r="E8" s="44">
        <v>17.5</v>
      </c>
      <c r="F8" s="44">
        <v>4.3</v>
      </c>
      <c r="G8" s="44">
        <v>4</v>
      </c>
      <c r="H8" s="44">
        <v>4</v>
      </c>
      <c r="I8" s="44">
        <v>8</v>
      </c>
      <c r="J8" s="36">
        <f>HUB!J8</f>
        <v>10</v>
      </c>
      <c r="K8" s="37">
        <f t="shared" si="0"/>
        <v>69.8</v>
      </c>
      <c r="L8" s="37">
        <f t="shared" si="1"/>
        <v>79.8</v>
      </c>
      <c r="M8" s="7"/>
      <c r="N8" s="7"/>
      <c r="O8" s="7"/>
    </row>
    <row r="9" spans="1:15" x14ac:dyDescent="0.2">
      <c r="A9" s="49" t="s">
        <v>29</v>
      </c>
      <c r="B9" s="49"/>
      <c r="C9" s="49"/>
      <c r="D9" s="44">
        <v>37.6</v>
      </c>
      <c r="E9" s="44">
        <v>22.5</v>
      </c>
      <c r="F9" s="44">
        <v>4.3</v>
      </c>
      <c r="G9" s="44">
        <v>4</v>
      </c>
      <c r="H9" s="44">
        <v>4</v>
      </c>
      <c r="I9" s="44">
        <v>8</v>
      </c>
      <c r="J9" s="36">
        <f>HUB!J9</f>
        <v>10</v>
      </c>
      <c r="K9" s="37">
        <f t="shared" si="0"/>
        <v>80.400000000000006</v>
      </c>
      <c r="L9" s="37">
        <f t="shared" si="1"/>
        <v>90.4</v>
      </c>
      <c r="M9" s="7"/>
      <c r="N9" s="7"/>
      <c r="O9" s="7"/>
    </row>
    <row r="10" spans="1:15" x14ac:dyDescent="0.2">
      <c r="A10" s="49" t="s">
        <v>30</v>
      </c>
      <c r="B10" s="49"/>
      <c r="C10" s="49"/>
      <c r="D10" s="44">
        <v>34.4</v>
      </c>
      <c r="E10" s="44">
        <v>22.5</v>
      </c>
      <c r="F10" s="44">
        <v>4.3</v>
      </c>
      <c r="G10" s="44">
        <v>4</v>
      </c>
      <c r="H10" s="44">
        <v>4.3</v>
      </c>
      <c r="I10" s="44">
        <v>8</v>
      </c>
      <c r="J10" s="36">
        <f>HUB!J10</f>
        <v>10</v>
      </c>
      <c r="K10" s="37">
        <f t="shared" si="0"/>
        <v>77.499999999999986</v>
      </c>
      <c r="L10" s="37">
        <f t="shared" si="1"/>
        <v>87.499999999999986</v>
      </c>
      <c r="M10" s="7"/>
      <c r="N10" s="7"/>
      <c r="O10" s="7"/>
    </row>
    <row r="11" spans="1:15" x14ac:dyDescent="0.2">
      <c r="A11" s="49" t="s">
        <v>31</v>
      </c>
      <c r="B11" s="49"/>
      <c r="C11" s="49"/>
      <c r="D11" s="44">
        <v>28</v>
      </c>
      <c r="E11" s="44">
        <v>17.5</v>
      </c>
      <c r="F11" s="44">
        <v>4</v>
      </c>
      <c r="G11" s="44">
        <v>4</v>
      </c>
      <c r="H11" s="44">
        <v>4</v>
      </c>
      <c r="I11" s="44">
        <v>8</v>
      </c>
      <c r="J11" s="36">
        <f>HUB!J11</f>
        <v>10</v>
      </c>
      <c r="K11" s="37">
        <f t="shared" si="0"/>
        <v>65.5</v>
      </c>
      <c r="L11" s="37">
        <f t="shared" si="1"/>
        <v>75.5</v>
      </c>
      <c r="M11" s="7"/>
      <c r="N11" s="7"/>
      <c r="O11" s="7"/>
    </row>
    <row r="12" spans="1:15" x14ac:dyDescent="0.2">
      <c r="A12" s="49" t="s">
        <v>32</v>
      </c>
      <c r="B12" s="49"/>
      <c r="C12" s="49"/>
      <c r="D12" s="44">
        <v>36</v>
      </c>
      <c r="E12" s="44">
        <v>23.5</v>
      </c>
      <c r="F12" s="44">
        <v>4.3</v>
      </c>
      <c r="G12" s="44">
        <v>4</v>
      </c>
      <c r="H12" s="44">
        <v>4.3</v>
      </c>
      <c r="I12" s="44">
        <v>8</v>
      </c>
      <c r="J12" s="36">
        <f>HUB!J12</f>
        <v>10</v>
      </c>
      <c r="K12" s="37">
        <f t="shared" si="0"/>
        <v>80.099999999999994</v>
      </c>
      <c r="L12" s="37">
        <f t="shared" si="1"/>
        <v>90.1</v>
      </c>
      <c r="M12" s="7"/>
      <c r="N12" s="7"/>
      <c r="O12" s="7"/>
    </row>
    <row r="13" spans="1:15" x14ac:dyDescent="0.2">
      <c r="A13" s="49" t="s">
        <v>33</v>
      </c>
      <c r="B13" s="49"/>
      <c r="C13" s="49"/>
      <c r="D13" s="44">
        <v>37.6</v>
      </c>
      <c r="E13" s="44">
        <v>21.5</v>
      </c>
      <c r="F13" s="44">
        <v>4.3</v>
      </c>
      <c r="G13" s="44">
        <v>4</v>
      </c>
      <c r="H13" s="44">
        <v>4.3</v>
      </c>
      <c r="I13" s="44">
        <v>8</v>
      </c>
      <c r="J13" s="36">
        <f>HUB!J13</f>
        <v>10</v>
      </c>
      <c r="K13" s="37">
        <f t="shared" si="0"/>
        <v>79.7</v>
      </c>
      <c r="L13" s="37">
        <f t="shared" si="1"/>
        <v>89.7</v>
      </c>
      <c r="M13" s="7"/>
      <c r="N13" s="7"/>
      <c r="O13" s="7"/>
    </row>
    <row r="14" spans="1:15" x14ac:dyDescent="0.2">
      <c r="A14" s="7"/>
      <c r="B14" s="7"/>
      <c r="C14" s="7"/>
      <c r="D14" s="7"/>
      <c r="E14" s="7"/>
      <c r="F14" s="7"/>
      <c r="G14" s="7"/>
      <c r="H14" s="7"/>
      <c r="I14" s="7"/>
      <c r="J14" s="36"/>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row r="26" spans="1:15" x14ac:dyDescent="0.2">
      <c r="A26" s="7"/>
      <c r="B26" s="7"/>
      <c r="C26" s="7"/>
      <c r="D26" s="7"/>
      <c r="E26" s="7"/>
      <c r="F26" s="7"/>
      <c r="G26" s="7"/>
      <c r="H26" s="7"/>
      <c r="I26" s="7"/>
      <c r="J26" s="7"/>
      <c r="K26" s="7"/>
      <c r="L26" s="7"/>
      <c r="M26" s="7"/>
      <c r="N26" s="7"/>
      <c r="O26" s="7"/>
    </row>
    <row r="27" spans="1:15" x14ac:dyDescent="0.2">
      <c r="A27" s="7"/>
      <c r="B27" s="7"/>
      <c r="C27" s="7"/>
      <c r="D27" s="7"/>
      <c r="E27" s="7"/>
      <c r="F27" s="7"/>
      <c r="G27" s="7"/>
      <c r="H27" s="7"/>
      <c r="I27" s="7"/>
      <c r="J27" s="7"/>
      <c r="K27" s="7"/>
      <c r="L27" s="7"/>
      <c r="M27" s="7"/>
      <c r="N27" s="7"/>
      <c r="O27" s="7"/>
    </row>
  </sheetData>
  <mergeCells count="11">
    <mergeCell ref="A13:C13"/>
    <mergeCell ref="A8:C8"/>
    <mergeCell ref="A9:C9"/>
    <mergeCell ref="A10:C10"/>
    <mergeCell ref="A11:C11"/>
    <mergeCell ref="A12:C12"/>
    <mergeCell ref="A3:C3"/>
    <mergeCell ref="A4:C4"/>
    <mergeCell ref="A5:C5"/>
    <mergeCell ref="A6:C6"/>
    <mergeCell ref="A7:C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7"/>
  <sheetViews>
    <sheetView workbookViewId="0">
      <selection activeCell="M43" sqref="M43"/>
    </sheetView>
  </sheetViews>
  <sheetFormatPr defaultRowHeight="12.75" x14ac:dyDescent="0.2"/>
  <sheetData>
    <row r="1" spans="1:15" ht="15.75" x14ac:dyDescent="0.25">
      <c r="A1" s="9" t="s">
        <v>0</v>
      </c>
      <c r="B1" s="8"/>
      <c r="C1" s="8"/>
      <c r="D1" s="8"/>
      <c r="E1" s="4"/>
      <c r="F1" s="4"/>
      <c r="G1" s="4"/>
      <c r="H1" s="4"/>
      <c r="I1" s="4"/>
      <c r="J1" s="7"/>
      <c r="K1" s="7"/>
      <c r="L1" s="7"/>
      <c r="M1" s="7"/>
      <c r="N1" s="7"/>
      <c r="O1" s="7"/>
    </row>
    <row r="2" spans="1:15" ht="15.75" x14ac:dyDescent="0.25">
      <c r="A2" s="4"/>
      <c r="B2" s="3"/>
      <c r="C2" s="3"/>
      <c r="D2" s="3"/>
      <c r="E2" s="3"/>
      <c r="F2" s="3"/>
      <c r="G2" s="3"/>
      <c r="H2" s="3"/>
      <c r="I2" s="3"/>
      <c r="J2" s="3"/>
      <c r="K2" s="7"/>
      <c r="L2" s="7"/>
      <c r="M2" s="7"/>
      <c r="N2" s="7"/>
      <c r="O2" s="7"/>
    </row>
    <row r="3" spans="1:15" x14ac:dyDescent="0.2">
      <c r="A3" s="48"/>
      <c r="B3" s="48"/>
      <c r="C3" s="48"/>
      <c r="D3" s="25" t="s">
        <v>6</v>
      </c>
      <c r="E3" s="25" t="s">
        <v>7</v>
      </c>
      <c r="F3" s="25" t="s">
        <v>8</v>
      </c>
      <c r="G3" s="25" t="s">
        <v>9</v>
      </c>
      <c r="H3" s="25" t="s">
        <v>10</v>
      </c>
      <c r="I3" s="25" t="s">
        <v>11</v>
      </c>
      <c r="J3" s="25" t="s">
        <v>20</v>
      </c>
      <c r="K3" s="26" t="s">
        <v>19</v>
      </c>
      <c r="L3" s="26" t="s">
        <v>23</v>
      </c>
      <c r="M3" s="6"/>
      <c r="N3" s="6"/>
      <c r="O3" s="6"/>
    </row>
    <row r="4" spans="1:15" x14ac:dyDescent="0.2">
      <c r="A4" s="49" t="s">
        <v>24</v>
      </c>
      <c r="B4" s="49"/>
      <c r="C4" s="49"/>
      <c r="D4" s="47">
        <f>[1]Evaluation!D13</f>
        <v>32</v>
      </c>
      <c r="E4" s="47">
        <f>[1]Evaluation!G13</f>
        <v>20</v>
      </c>
      <c r="F4" s="47">
        <f>[1]Evaluation!J13</f>
        <v>4</v>
      </c>
      <c r="G4" s="47">
        <f>[1]Evaluation!M13</f>
        <v>4</v>
      </c>
      <c r="H4" s="47">
        <f>[1]Evaluation!P13</f>
        <v>4</v>
      </c>
      <c r="I4" s="47">
        <f>[1]Evaluation!S13</f>
        <v>10</v>
      </c>
      <c r="J4" s="36">
        <f>HUB!J4</f>
        <v>10</v>
      </c>
      <c r="K4" s="37">
        <f>SUM(D4:I4)</f>
        <v>74</v>
      </c>
      <c r="L4" s="37">
        <f>SUM(D4:J4)</f>
        <v>84</v>
      </c>
      <c r="M4" s="7"/>
      <c r="N4" s="7"/>
      <c r="O4" s="7"/>
    </row>
    <row r="5" spans="1:15" x14ac:dyDescent="0.2">
      <c r="A5" s="49" t="s">
        <v>25</v>
      </c>
      <c r="B5" s="49"/>
      <c r="C5" s="49"/>
      <c r="D5" s="47">
        <f>[1]Evaluation!D14</f>
        <v>34.4</v>
      </c>
      <c r="E5" s="47">
        <f>[1]Evaluation!G14</f>
        <v>21.5</v>
      </c>
      <c r="F5" s="47">
        <f>[1]Evaluation!J14</f>
        <v>4.3</v>
      </c>
      <c r="G5" s="47">
        <f>[1]Evaluation!M14</f>
        <v>4.3</v>
      </c>
      <c r="H5" s="47">
        <f>[1]Evaluation!P14</f>
        <v>4.3</v>
      </c>
      <c r="I5" s="47">
        <f>[1]Evaluation!S14</f>
        <v>10</v>
      </c>
      <c r="J5" s="36">
        <f>HUB!J5</f>
        <v>10</v>
      </c>
      <c r="K5" s="37">
        <f t="shared" ref="K5:K13" si="0">SUM(D5:I5)</f>
        <v>78.8</v>
      </c>
      <c r="L5" s="37">
        <f t="shared" ref="L5:L13" si="1">SUM(D5:J5)</f>
        <v>88.8</v>
      </c>
      <c r="M5" s="7"/>
      <c r="N5" s="7"/>
      <c r="O5" s="7"/>
    </row>
    <row r="6" spans="1:15" x14ac:dyDescent="0.2">
      <c r="A6" s="49" t="s">
        <v>26</v>
      </c>
      <c r="B6" s="49"/>
      <c r="C6" s="49"/>
      <c r="D6" s="47">
        <f>[1]Evaluation!D15</f>
        <v>36.799999999999997</v>
      </c>
      <c r="E6" s="47">
        <f>[1]Evaluation!G15</f>
        <v>23</v>
      </c>
      <c r="F6" s="47">
        <f>[1]Evaluation!J15</f>
        <v>4.5999999999999996</v>
      </c>
      <c r="G6" s="47">
        <f>[1]Evaluation!M15</f>
        <v>4.5999999999999996</v>
      </c>
      <c r="H6" s="47">
        <f>[1]Evaluation!P15</f>
        <v>4.5999999999999996</v>
      </c>
      <c r="I6" s="47">
        <f>[1]Evaluation!S15</f>
        <v>10</v>
      </c>
      <c r="J6" s="36">
        <f>HUB!J6</f>
        <v>10</v>
      </c>
      <c r="K6" s="37">
        <f t="shared" si="0"/>
        <v>83.59999999999998</v>
      </c>
      <c r="L6" s="37">
        <f t="shared" si="1"/>
        <v>93.59999999999998</v>
      </c>
      <c r="M6" s="7"/>
      <c r="N6" s="7"/>
      <c r="O6" s="7"/>
    </row>
    <row r="7" spans="1:15" x14ac:dyDescent="0.2">
      <c r="A7" s="49" t="s">
        <v>27</v>
      </c>
      <c r="B7" s="49"/>
      <c r="C7" s="49"/>
      <c r="D7" s="47">
        <f>[1]Evaluation!D16</f>
        <v>33.6</v>
      </c>
      <c r="E7" s="47">
        <f>[1]Evaluation!G16</f>
        <v>21</v>
      </c>
      <c r="F7" s="47">
        <f>[1]Evaluation!J16</f>
        <v>4.2</v>
      </c>
      <c r="G7" s="47">
        <f>[1]Evaluation!M16</f>
        <v>4.2</v>
      </c>
      <c r="H7" s="47">
        <f>[1]Evaluation!P16</f>
        <v>4.2</v>
      </c>
      <c r="I7" s="47">
        <f>[1]Evaluation!S16</f>
        <v>10</v>
      </c>
      <c r="J7" s="36">
        <f>HUB!J7</f>
        <v>10</v>
      </c>
      <c r="K7" s="37">
        <f t="shared" si="0"/>
        <v>77.2</v>
      </c>
      <c r="L7" s="37">
        <f t="shared" si="1"/>
        <v>87.2</v>
      </c>
      <c r="M7" s="7"/>
      <c r="N7" s="7"/>
      <c r="O7" s="7"/>
    </row>
    <row r="8" spans="1:15" x14ac:dyDescent="0.2">
      <c r="A8" s="49" t="s">
        <v>28</v>
      </c>
      <c r="B8" s="49"/>
      <c r="C8" s="49"/>
      <c r="D8" s="47">
        <f>[1]Evaluation!D17</f>
        <v>28.8</v>
      </c>
      <c r="E8" s="47">
        <f>[1]Evaluation!G17</f>
        <v>18</v>
      </c>
      <c r="F8" s="47">
        <f>[1]Evaluation!J17</f>
        <v>3.6</v>
      </c>
      <c r="G8" s="47">
        <f>[1]Evaluation!M17</f>
        <v>3.6</v>
      </c>
      <c r="H8" s="47">
        <f>[1]Evaluation!P17</f>
        <v>3.6</v>
      </c>
      <c r="I8" s="47">
        <f>[1]Evaluation!S17</f>
        <v>10</v>
      </c>
      <c r="J8" s="36">
        <f>HUB!J8</f>
        <v>10</v>
      </c>
      <c r="K8" s="37">
        <f t="shared" si="0"/>
        <v>67.599999999999994</v>
      </c>
      <c r="L8" s="37">
        <f t="shared" si="1"/>
        <v>77.599999999999994</v>
      </c>
      <c r="M8" s="7"/>
      <c r="N8" s="7"/>
      <c r="O8" s="7"/>
    </row>
    <row r="9" spans="1:15" x14ac:dyDescent="0.2">
      <c r="A9" s="49" t="s">
        <v>29</v>
      </c>
      <c r="B9" s="49"/>
      <c r="C9" s="49"/>
      <c r="D9" s="47">
        <f>[1]Evaluation!D18</f>
        <v>38.4</v>
      </c>
      <c r="E9" s="47">
        <f>[1]Evaluation!G18</f>
        <v>24</v>
      </c>
      <c r="F9" s="47">
        <f>[1]Evaluation!J18</f>
        <v>4.8</v>
      </c>
      <c r="G9" s="47">
        <f>[1]Evaluation!M18</f>
        <v>4.8</v>
      </c>
      <c r="H9" s="47">
        <f>[1]Evaluation!P18</f>
        <v>4.8</v>
      </c>
      <c r="I9" s="47">
        <f>[1]Evaluation!S18</f>
        <v>10</v>
      </c>
      <c r="J9" s="36">
        <f>HUB!J9</f>
        <v>10</v>
      </c>
      <c r="K9" s="37">
        <f t="shared" si="0"/>
        <v>86.8</v>
      </c>
      <c r="L9" s="37">
        <f t="shared" si="1"/>
        <v>96.8</v>
      </c>
      <c r="M9" s="7"/>
      <c r="N9" s="7"/>
      <c r="O9" s="7"/>
    </row>
    <row r="10" spans="1:15" x14ac:dyDescent="0.2">
      <c r="A10" s="49" t="s">
        <v>30</v>
      </c>
      <c r="B10" s="49"/>
      <c r="C10" s="49"/>
      <c r="D10" s="47">
        <f>[1]Evaluation!D19</f>
        <v>27.2</v>
      </c>
      <c r="E10" s="47">
        <f>[1]Evaluation!G19</f>
        <v>17</v>
      </c>
      <c r="F10" s="47">
        <f>[1]Evaluation!J19</f>
        <v>3.4</v>
      </c>
      <c r="G10" s="47">
        <f>[1]Evaluation!M19</f>
        <v>3.4</v>
      </c>
      <c r="H10" s="47">
        <f>[1]Evaluation!P19</f>
        <v>3.4</v>
      </c>
      <c r="I10" s="47">
        <f>[1]Evaluation!S19</f>
        <v>10</v>
      </c>
      <c r="J10" s="36">
        <f>HUB!J10</f>
        <v>10</v>
      </c>
      <c r="K10" s="37">
        <f t="shared" si="0"/>
        <v>64.400000000000006</v>
      </c>
      <c r="L10" s="37">
        <f t="shared" si="1"/>
        <v>74.400000000000006</v>
      </c>
      <c r="M10" s="7"/>
      <c r="N10" s="7"/>
      <c r="O10" s="7"/>
    </row>
    <row r="11" spans="1:15" x14ac:dyDescent="0.2">
      <c r="A11" s="49" t="s">
        <v>31</v>
      </c>
      <c r="B11" s="49"/>
      <c r="C11" s="49"/>
      <c r="D11" s="47">
        <f>[1]Evaluation!D20</f>
        <v>31.2</v>
      </c>
      <c r="E11" s="47">
        <f>[1]Evaluation!G20</f>
        <v>19.5</v>
      </c>
      <c r="F11" s="47">
        <f>[1]Evaluation!J20</f>
        <v>3.9</v>
      </c>
      <c r="G11" s="47">
        <f>[1]Evaluation!M20</f>
        <v>3.9</v>
      </c>
      <c r="H11" s="47">
        <f>[1]Evaluation!P20</f>
        <v>3.9</v>
      </c>
      <c r="I11" s="47">
        <f>[1]Evaluation!S20</f>
        <v>10</v>
      </c>
      <c r="J11" s="36">
        <f>HUB!J11</f>
        <v>10</v>
      </c>
      <c r="K11" s="37">
        <f t="shared" si="0"/>
        <v>72.400000000000006</v>
      </c>
      <c r="L11" s="37">
        <f t="shared" si="1"/>
        <v>82.4</v>
      </c>
      <c r="M11" s="7"/>
      <c r="N11" s="7"/>
      <c r="O11" s="7"/>
    </row>
    <row r="12" spans="1:15" x14ac:dyDescent="0.2">
      <c r="A12" s="49" t="s">
        <v>32</v>
      </c>
      <c r="B12" s="49"/>
      <c r="C12" s="49"/>
      <c r="D12" s="47">
        <f>[1]Evaluation!D21</f>
        <v>35.200000000000003</v>
      </c>
      <c r="E12" s="47">
        <f>[1]Evaluation!G21</f>
        <v>22</v>
      </c>
      <c r="F12" s="47">
        <f>[1]Evaluation!J21</f>
        <v>4.4000000000000004</v>
      </c>
      <c r="G12" s="47">
        <f>[1]Evaluation!M21</f>
        <v>4.4000000000000004</v>
      </c>
      <c r="H12" s="47">
        <f>[1]Evaluation!P21</f>
        <v>4.4000000000000004</v>
      </c>
      <c r="I12" s="47">
        <f>[1]Evaluation!S21</f>
        <v>10</v>
      </c>
      <c r="J12" s="36">
        <f>HUB!J12</f>
        <v>10</v>
      </c>
      <c r="K12" s="37">
        <f t="shared" si="0"/>
        <v>80.400000000000006</v>
      </c>
      <c r="L12" s="37">
        <f t="shared" si="1"/>
        <v>90.4</v>
      </c>
      <c r="M12" s="7"/>
      <c r="N12" s="7"/>
      <c r="O12" s="7"/>
    </row>
    <row r="13" spans="1:15" x14ac:dyDescent="0.2">
      <c r="A13" s="49" t="s">
        <v>33</v>
      </c>
      <c r="B13" s="49"/>
      <c r="C13" s="49"/>
      <c r="D13" s="47">
        <f>[1]Evaluation!D22</f>
        <v>30.4</v>
      </c>
      <c r="E13" s="47">
        <f>[1]Evaluation!G22</f>
        <v>19</v>
      </c>
      <c r="F13" s="47">
        <f>[1]Evaluation!J22</f>
        <v>3.8</v>
      </c>
      <c r="G13" s="47">
        <f>[1]Evaluation!M22</f>
        <v>3.8</v>
      </c>
      <c r="H13" s="47">
        <f>[1]Evaluation!P22</f>
        <v>3.8</v>
      </c>
      <c r="I13" s="47">
        <f>[1]Evaluation!S22</f>
        <v>10</v>
      </c>
      <c r="J13" s="36">
        <f>HUB!J13</f>
        <v>10</v>
      </c>
      <c r="K13" s="37">
        <f t="shared" si="0"/>
        <v>70.799999999999983</v>
      </c>
      <c r="L13" s="37">
        <f t="shared" si="1"/>
        <v>80.799999999999983</v>
      </c>
      <c r="M13" s="7"/>
      <c r="N13" s="7"/>
      <c r="O13" s="7"/>
    </row>
    <row r="14" spans="1:15" x14ac:dyDescent="0.2">
      <c r="A14" s="7"/>
      <c r="B14" s="7"/>
      <c r="C14" s="7"/>
      <c r="D14" s="7"/>
      <c r="E14" s="7"/>
      <c r="F14" s="7"/>
      <c r="G14" s="7"/>
      <c r="H14" s="7"/>
      <c r="I14" s="7"/>
      <c r="J14" s="36"/>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row r="26" spans="1:15" x14ac:dyDescent="0.2">
      <c r="A26" s="7"/>
      <c r="B26" s="7"/>
      <c r="C26" s="7"/>
      <c r="D26" s="7"/>
      <c r="E26" s="7"/>
      <c r="F26" s="7"/>
      <c r="G26" s="7"/>
      <c r="H26" s="7"/>
      <c r="I26" s="7"/>
      <c r="J26" s="7"/>
      <c r="K26" s="7"/>
      <c r="L26" s="7"/>
      <c r="M26" s="7"/>
      <c r="N26" s="7"/>
      <c r="O26" s="7"/>
    </row>
    <row r="27" spans="1:15" x14ac:dyDescent="0.2">
      <c r="A27" s="7"/>
      <c r="B27" s="7"/>
      <c r="C27" s="7"/>
      <c r="D27" s="7"/>
      <c r="E27" s="7"/>
      <c r="F27" s="7"/>
      <c r="G27" s="7"/>
      <c r="H27" s="7"/>
      <c r="I27" s="7"/>
      <c r="J27" s="7"/>
      <c r="K27" s="7"/>
      <c r="L27" s="7"/>
      <c r="M27" s="7"/>
      <c r="N27" s="7"/>
      <c r="O27" s="7"/>
    </row>
  </sheetData>
  <mergeCells count="11">
    <mergeCell ref="A13:C13"/>
    <mergeCell ref="A8:C8"/>
    <mergeCell ref="A9:C9"/>
    <mergeCell ref="A10:C10"/>
    <mergeCell ref="A11:C11"/>
    <mergeCell ref="A12:C12"/>
    <mergeCell ref="A3:C3"/>
    <mergeCell ref="A4:C4"/>
    <mergeCell ref="A5:C5"/>
    <mergeCell ref="A6:C6"/>
    <mergeCell ref="A7:C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7"/>
  <sheetViews>
    <sheetView workbookViewId="0">
      <selection activeCell="A10" sqref="A10:C10"/>
    </sheetView>
  </sheetViews>
  <sheetFormatPr defaultRowHeight="12.75" x14ac:dyDescent="0.2"/>
  <sheetData>
    <row r="1" spans="1:15" ht="15.75" x14ac:dyDescent="0.25">
      <c r="A1" s="9" t="s">
        <v>0</v>
      </c>
      <c r="B1" s="8"/>
      <c r="C1" s="8"/>
      <c r="D1" s="8"/>
      <c r="E1" s="4"/>
      <c r="F1" s="4"/>
      <c r="G1" s="4"/>
      <c r="H1" s="4"/>
      <c r="I1" s="4"/>
      <c r="J1" s="7"/>
      <c r="K1" s="7"/>
      <c r="L1" s="7"/>
      <c r="M1" s="7"/>
      <c r="N1" s="7"/>
      <c r="O1" s="7"/>
    </row>
    <row r="2" spans="1:15" ht="15.75" x14ac:dyDescent="0.25">
      <c r="A2" s="4"/>
      <c r="B2" s="3"/>
      <c r="C2" s="3"/>
      <c r="D2" s="3"/>
      <c r="E2" s="3"/>
      <c r="F2" s="3"/>
      <c r="G2" s="3"/>
      <c r="H2" s="3"/>
      <c r="I2" s="3"/>
      <c r="J2" s="3"/>
      <c r="K2" s="7"/>
      <c r="L2" s="7"/>
      <c r="M2" s="7"/>
      <c r="N2" s="7"/>
      <c r="O2" s="7"/>
    </row>
    <row r="3" spans="1:15" x14ac:dyDescent="0.2">
      <c r="A3" s="48"/>
      <c r="B3" s="48"/>
      <c r="C3" s="48"/>
      <c r="D3" s="25" t="s">
        <v>6</v>
      </c>
      <c r="E3" s="25" t="s">
        <v>7</v>
      </c>
      <c r="F3" s="25" t="s">
        <v>8</v>
      </c>
      <c r="G3" s="25" t="s">
        <v>9</v>
      </c>
      <c r="H3" s="25" t="s">
        <v>10</v>
      </c>
      <c r="I3" s="25" t="s">
        <v>11</v>
      </c>
      <c r="J3" s="25" t="s">
        <v>20</v>
      </c>
      <c r="K3" s="26" t="s">
        <v>19</v>
      </c>
      <c r="L3" s="26" t="s">
        <v>23</v>
      </c>
      <c r="M3" s="6"/>
      <c r="N3" s="6"/>
      <c r="O3" s="7"/>
    </row>
    <row r="4" spans="1:15" x14ac:dyDescent="0.2">
      <c r="A4" s="49" t="s">
        <v>24</v>
      </c>
      <c r="B4" s="49"/>
      <c r="C4" s="49"/>
      <c r="D4" s="39"/>
      <c r="E4" s="39"/>
      <c r="F4" s="39"/>
      <c r="G4" s="39"/>
      <c r="H4" s="39"/>
      <c r="I4" s="39"/>
      <c r="J4" s="41">
        <v>10</v>
      </c>
      <c r="K4" s="37">
        <f>SUM(D4:I4)</f>
        <v>0</v>
      </c>
      <c r="L4" s="37">
        <f>SUM(D4:J4)</f>
        <v>10</v>
      </c>
      <c r="M4" s="7"/>
      <c r="N4" s="7"/>
      <c r="O4" s="7"/>
    </row>
    <row r="5" spans="1:15" x14ac:dyDescent="0.2">
      <c r="A5" s="49" t="s">
        <v>25</v>
      </c>
      <c r="B5" s="49"/>
      <c r="C5" s="49"/>
      <c r="D5" s="39"/>
      <c r="E5" s="39"/>
      <c r="F5" s="39"/>
      <c r="G5" s="39"/>
      <c r="H5" s="39"/>
      <c r="I5" s="39"/>
      <c r="J5" s="41">
        <v>10</v>
      </c>
      <c r="K5" s="37">
        <f t="shared" ref="K5:K13" si="0">SUM(D5:I5)</f>
        <v>0</v>
      </c>
      <c r="L5" s="37">
        <f t="shared" ref="L5:L13" si="1">SUM(D5:J5)</f>
        <v>10</v>
      </c>
      <c r="M5" s="7"/>
      <c r="N5" s="7"/>
      <c r="O5" s="7"/>
    </row>
    <row r="6" spans="1:15" x14ac:dyDescent="0.2">
      <c r="A6" s="49" t="s">
        <v>26</v>
      </c>
      <c r="B6" s="49"/>
      <c r="C6" s="49"/>
      <c r="D6" s="39"/>
      <c r="E6" s="39"/>
      <c r="F6" s="39"/>
      <c r="G6" s="39"/>
      <c r="H6" s="39"/>
      <c r="I6" s="39"/>
      <c r="J6" s="41">
        <v>10</v>
      </c>
      <c r="K6" s="37">
        <f t="shared" si="0"/>
        <v>0</v>
      </c>
      <c r="L6" s="37">
        <f t="shared" si="1"/>
        <v>10</v>
      </c>
      <c r="M6" s="7"/>
      <c r="N6" s="7"/>
      <c r="O6" s="7"/>
    </row>
    <row r="7" spans="1:15" x14ac:dyDescent="0.2">
      <c r="A7" s="49" t="s">
        <v>27</v>
      </c>
      <c r="B7" s="49"/>
      <c r="C7" s="49"/>
      <c r="D7" s="39"/>
      <c r="E7" s="39"/>
      <c r="F7" s="39"/>
      <c r="G7" s="39"/>
      <c r="H7" s="39"/>
      <c r="I7" s="39"/>
      <c r="J7" s="41">
        <v>10</v>
      </c>
      <c r="K7" s="37">
        <f t="shared" si="0"/>
        <v>0</v>
      </c>
      <c r="L7" s="37">
        <f t="shared" si="1"/>
        <v>10</v>
      </c>
      <c r="M7" s="7"/>
      <c r="N7" s="7"/>
      <c r="O7" s="7"/>
    </row>
    <row r="8" spans="1:15" x14ac:dyDescent="0.2">
      <c r="A8" s="49" t="s">
        <v>28</v>
      </c>
      <c r="B8" s="49"/>
      <c r="C8" s="49"/>
      <c r="D8" s="39"/>
      <c r="E8" s="39"/>
      <c r="F8" s="39"/>
      <c r="G8" s="39"/>
      <c r="H8" s="39"/>
      <c r="I8" s="39"/>
      <c r="J8" s="41">
        <v>10</v>
      </c>
      <c r="K8" s="37">
        <f t="shared" si="0"/>
        <v>0</v>
      </c>
      <c r="L8" s="37">
        <f t="shared" si="1"/>
        <v>10</v>
      </c>
      <c r="M8" s="7"/>
      <c r="N8" s="7"/>
      <c r="O8" s="7"/>
    </row>
    <row r="9" spans="1:15" x14ac:dyDescent="0.2">
      <c r="A9" s="49" t="s">
        <v>29</v>
      </c>
      <c r="B9" s="49"/>
      <c r="C9" s="49"/>
      <c r="D9" s="39"/>
      <c r="E9" s="39"/>
      <c r="F9" s="39"/>
      <c r="G9" s="39"/>
      <c r="H9" s="39"/>
      <c r="I9" s="39"/>
      <c r="J9" s="41">
        <v>10</v>
      </c>
      <c r="K9" s="37">
        <f t="shared" si="0"/>
        <v>0</v>
      </c>
      <c r="L9" s="37">
        <f t="shared" si="1"/>
        <v>10</v>
      </c>
      <c r="M9" s="7"/>
      <c r="N9" s="7"/>
      <c r="O9" s="7"/>
    </row>
    <row r="10" spans="1:15" x14ac:dyDescent="0.2">
      <c r="A10" s="49" t="s">
        <v>30</v>
      </c>
      <c r="B10" s="49"/>
      <c r="C10" s="49"/>
      <c r="D10" s="39"/>
      <c r="E10" s="39"/>
      <c r="F10" s="39"/>
      <c r="G10" s="39"/>
      <c r="H10" s="39"/>
      <c r="I10" s="39"/>
      <c r="J10" s="41">
        <v>10</v>
      </c>
      <c r="K10" s="37">
        <f t="shared" si="0"/>
        <v>0</v>
      </c>
      <c r="L10" s="37">
        <f t="shared" si="1"/>
        <v>10</v>
      </c>
      <c r="M10" s="7"/>
      <c r="N10" s="7"/>
      <c r="O10" s="7"/>
    </row>
    <row r="11" spans="1:15" x14ac:dyDescent="0.2">
      <c r="A11" s="49" t="s">
        <v>31</v>
      </c>
      <c r="B11" s="49"/>
      <c r="C11" s="49"/>
      <c r="D11" s="39"/>
      <c r="E11" s="39"/>
      <c r="F11" s="39"/>
      <c r="G11" s="39"/>
      <c r="H11" s="39"/>
      <c r="I11" s="39"/>
      <c r="J11" s="41">
        <v>10</v>
      </c>
      <c r="K11" s="37">
        <f t="shared" si="0"/>
        <v>0</v>
      </c>
      <c r="L11" s="37">
        <f t="shared" si="1"/>
        <v>10</v>
      </c>
      <c r="M11" s="7"/>
      <c r="N11" s="7"/>
      <c r="O11" s="7"/>
    </row>
    <row r="12" spans="1:15" x14ac:dyDescent="0.2">
      <c r="A12" s="49" t="s">
        <v>32</v>
      </c>
      <c r="B12" s="49"/>
      <c r="C12" s="49"/>
      <c r="D12" s="39"/>
      <c r="E12" s="39"/>
      <c r="F12" s="39"/>
      <c r="G12" s="39"/>
      <c r="H12" s="39"/>
      <c r="I12" s="39"/>
      <c r="J12" s="41">
        <v>10</v>
      </c>
      <c r="K12" s="37">
        <f t="shared" si="0"/>
        <v>0</v>
      </c>
      <c r="L12" s="37">
        <f t="shared" si="1"/>
        <v>10</v>
      </c>
      <c r="M12" s="7"/>
      <c r="N12" s="7"/>
      <c r="O12" s="7"/>
    </row>
    <row r="13" spans="1:15" x14ac:dyDescent="0.2">
      <c r="A13" s="49" t="s">
        <v>33</v>
      </c>
      <c r="B13" s="49"/>
      <c r="C13" s="49"/>
      <c r="D13" s="39"/>
      <c r="E13" s="39"/>
      <c r="F13" s="39"/>
      <c r="G13" s="39"/>
      <c r="H13" s="39"/>
      <c r="I13" s="39"/>
      <c r="J13" s="41">
        <v>10</v>
      </c>
      <c r="K13" s="37">
        <f t="shared" si="0"/>
        <v>0</v>
      </c>
      <c r="L13" s="37">
        <f t="shared" si="1"/>
        <v>10</v>
      </c>
      <c r="M13" s="7"/>
      <c r="N13" s="7"/>
      <c r="O13" s="7"/>
    </row>
    <row r="14" spans="1:15" x14ac:dyDescent="0.2">
      <c r="A14" s="7"/>
      <c r="B14" s="7"/>
      <c r="C14" s="7"/>
      <c r="D14" s="7"/>
      <c r="E14" s="7"/>
      <c r="F14" s="7"/>
      <c r="G14" s="7"/>
      <c r="H14" s="7"/>
      <c r="I14" s="7"/>
      <c r="J14" s="36"/>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row r="26" spans="1:15" x14ac:dyDescent="0.2">
      <c r="A26" s="7"/>
      <c r="B26" s="7"/>
      <c r="C26" s="7"/>
      <c r="D26" s="7"/>
      <c r="E26" s="7"/>
      <c r="F26" s="7"/>
      <c r="G26" s="7"/>
      <c r="H26" s="7"/>
      <c r="I26" s="7"/>
      <c r="J26" s="7"/>
      <c r="K26" s="7"/>
      <c r="L26" s="7"/>
      <c r="M26" s="7"/>
      <c r="N26" s="7"/>
      <c r="O26" s="7"/>
    </row>
    <row r="27" spans="1:15" x14ac:dyDescent="0.2">
      <c r="A27" s="7"/>
      <c r="B27" s="7"/>
      <c r="C27" s="7"/>
      <c r="D27" s="7"/>
      <c r="E27" s="7"/>
      <c r="F27" s="7"/>
      <c r="G27" s="7"/>
      <c r="H27" s="7"/>
      <c r="I27" s="7"/>
      <c r="J27" s="7"/>
      <c r="K27" s="7"/>
      <c r="L27" s="7"/>
      <c r="M27" s="7"/>
      <c r="N27" s="7"/>
      <c r="O27" s="7"/>
    </row>
  </sheetData>
  <mergeCells count="11">
    <mergeCell ref="A13:C13"/>
    <mergeCell ref="A8:C8"/>
    <mergeCell ref="A9:C9"/>
    <mergeCell ref="A10:C10"/>
    <mergeCell ref="A11:C11"/>
    <mergeCell ref="A12:C12"/>
    <mergeCell ref="A3:C3"/>
    <mergeCell ref="A4:C4"/>
    <mergeCell ref="A5:C5"/>
    <mergeCell ref="A6:C6"/>
    <mergeCell ref="A7: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Criteria</vt:lpstr>
      <vt:lpstr>Evaluator 1</vt:lpstr>
      <vt:lpstr>Evaluator 2</vt:lpstr>
      <vt:lpstr>Evaluator 3</vt:lpstr>
      <vt:lpstr>Evaluator 4</vt:lpstr>
      <vt:lpstr>Evaluator 5</vt:lpstr>
      <vt:lpstr>Evaluator 6</vt:lpstr>
      <vt:lpstr>Evaluator 7</vt:lpstr>
      <vt:lpstr>HUB</vt:lpstr>
      <vt:lpstr>Summary</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2019-08-22T15:06:53Z</dcterms:modified>
</cp:coreProperties>
</file>