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T:\PURCHASING_New\01_Archives\FY2024\"/>
    </mc:Choice>
  </mc:AlternateContent>
  <xr:revisionPtr revIDLastSave="0" documentId="8_{BB3C86B9-65C3-4DBF-B95E-5179E30817E2}" xr6:coauthVersionLast="47" xr6:coauthVersionMax="47" xr10:uidLastSave="{00000000-0000-0000-0000-000000000000}"/>
  <bookViews>
    <workbookView xWindow="-120" yWindow="-120" windowWidth="29040" windowHeight="15840" tabRatio="867" activeTab="7" xr2:uid="{00000000-000D-0000-FFFF-FFFF00000000}"/>
  </bookViews>
  <sheets>
    <sheet name="1" sheetId="2" r:id="rId1"/>
    <sheet name="2" sheetId="3" r:id="rId2"/>
    <sheet name="3" sheetId="5" r:id="rId3"/>
    <sheet name="4" sheetId="9" r:id="rId4"/>
    <sheet name="5" sheetId="10" r:id="rId5"/>
    <sheet name="6" sheetId="15" r:id="rId6"/>
    <sheet name="7" sheetId="17" r:id="rId7"/>
    <sheet name="Evaluation" sheetId="18" r:id="rId8"/>
    <sheet name="Summary" sheetId="1"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C8" i="1"/>
  <c r="E8" i="1"/>
  <c r="F8" i="1"/>
  <c r="G8" i="1"/>
  <c r="H8" i="1"/>
  <c r="B9" i="1"/>
  <c r="C9" i="1"/>
  <c r="E9" i="1"/>
  <c r="F9" i="1"/>
  <c r="G9" i="1"/>
  <c r="H9" i="1"/>
  <c r="H7" i="1"/>
  <c r="G7" i="1"/>
  <c r="F7" i="1"/>
  <c r="E7" i="1"/>
  <c r="C7" i="1"/>
  <c r="B7" i="1"/>
  <c r="H6" i="17"/>
  <c r="H5" i="17"/>
  <c r="H4" i="17"/>
  <c r="H6" i="15"/>
  <c r="H5" i="15"/>
  <c r="H4" i="15"/>
  <c r="H6" i="10"/>
  <c r="H5" i="10"/>
  <c r="H4" i="10"/>
  <c r="H6" i="9"/>
  <c r="H5" i="9"/>
  <c r="H4" i="9"/>
  <c r="H6" i="3"/>
  <c r="H5" i="3"/>
  <c r="H4" i="3"/>
  <c r="H5" i="2" l="1"/>
  <c r="H6" i="2"/>
  <c r="H4" i="2"/>
  <c r="M6" i="1"/>
  <c r="N6" i="1"/>
  <c r="O6" i="1"/>
  <c r="P6" i="1"/>
  <c r="Q6" i="1"/>
  <c r="R6" i="1"/>
  <c r="L6" i="1"/>
  <c r="A8" i="1" l="1"/>
  <c r="A9" i="1"/>
  <c r="M9" i="1" l="1"/>
  <c r="M8" i="1"/>
  <c r="L9" i="1"/>
  <c r="L8" i="1"/>
  <c r="L7" i="1"/>
  <c r="O7" i="1"/>
  <c r="O9" i="1"/>
  <c r="P7" i="1"/>
  <c r="P8" i="1"/>
  <c r="R8" i="1"/>
  <c r="R7" i="1"/>
  <c r="R9" i="1"/>
  <c r="M7" i="1"/>
  <c r="O8" i="1"/>
  <c r="Q7" i="1"/>
  <c r="Q9" i="1"/>
  <c r="Q8" i="1"/>
  <c r="P9" i="1"/>
  <c r="A7" i="1" l="1"/>
  <c r="H4" i="5" l="1"/>
  <c r="D7" i="1" s="1"/>
  <c r="H6" i="5"/>
  <c r="D9" i="1" s="1"/>
  <c r="H5" i="5"/>
  <c r="D8" i="1" s="1"/>
  <c r="I9" i="1" l="1"/>
  <c r="N9" i="1"/>
  <c r="S9" i="1" s="1"/>
  <c r="T9" i="1" s="1"/>
  <c r="I8" i="1"/>
  <c r="N8" i="1"/>
  <c r="S8" i="1" s="1"/>
  <c r="N7" i="1"/>
  <c r="S7" i="1" s="1"/>
  <c r="T7" i="1" s="1"/>
  <c r="I7" i="1"/>
  <c r="J7" i="1" s="1"/>
  <c r="T8" i="1" l="1"/>
  <c r="J8" i="1"/>
  <c r="J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CCE84E17-9EE6-4151-A2AA-19F824ED427B}">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91F1284B-C650-44AA-A328-C1F6E4B47331}">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<sst xmlns="http://schemas.openxmlformats.org/spreadsheetml/2006/main" count="104" uniqueCount="42">
  <si>
    <t xml:space="preserve">RESPONDENT SUMMARY </t>
  </si>
  <si>
    <t>Evaluator 1</t>
  </si>
  <si>
    <t>Evaluator 2</t>
  </si>
  <si>
    <t>Evaluator 3</t>
  </si>
  <si>
    <t>Evaluator 4</t>
  </si>
  <si>
    <t>Evaluator 5</t>
  </si>
  <si>
    <t>Criteria 1</t>
  </si>
  <si>
    <t>Criteria 2</t>
  </si>
  <si>
    <t>Criteria 3</t>
  </si>
  <si>
    <t>Criteria 4</t>
  </si>
  <si>
    <t>EVALUATION SUMMARY</t>
  </si>
  <si>
    <t>updated 11/17</t>
  </si>
  <si>
    <t>Rank of Average</t>
  </si>
  <si>
    <t>Rank</t>
  </si>
  <si>
    <t>Average Total Score</t>
  </si>
  <si>
    <t>Avg of comm rank per vendor</t>
  </si>
  <si>
    <t>Total</t>
  </si>
  <si>
    <t>Evaluator 6</t>
  </si>
  <si>
    <t>Evaluator 7</t>
  </si>
  <si>
    <t>Centrix Energy</t>
  </si>
  <si>
    <t>Efficiency Energy</t>
  </si>
  <si>
    <t>KBKG</t>
  </si>
  <si>
    <t>RFQ783-23029 Energy Policy Act Coordinator REBID</t>
  </si>
  <si>
    <t>University of Houston Evaluation Matrix Over $1M</t>
  </si>
  <si>
    <t>Name</t>
  </si>
  <si>
    <t>Evaluation Due Date</t>
  </si>
  <si>
    <t>1/12/2023 @ 5PM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</si>
  <si>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</si>
  <si>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</si>
  <si>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</si>
  <si>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</si>
  <si>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</si>
  <si>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</si>
  <si>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</si>
  <si>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</si>
  <si>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Relevant Team and Individual Experience, Capabilities, and Certifications (Section 5.3)</t>
  </si>
  <si>
    <t>Methodology and Best Practices (Section 5.4)</t>
  </si>
  <si>
    <t>Financial Stability (Section 5.5)</t>
  </si>
  <si>
    <t>Quality and Responsiveness of Qualifications Package (Section 5.6)</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</si>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</sst>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sz val="10.5"/>
      <color rgb="FF262626"/>
      <name val="Segoe UI"/>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9"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85">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2" fillId="0" borderId="0" xfId="0" applyFont="1" applyAlignment="1">
      <alignment horizontal="left"/>
    </xf>
    <xf numFmtId="0" fontId="42" fillId="25" borderId="0" xfId="0" applyFont="1" applyFill="1"/>
    <xf numFmtId="0" fontId="43" fillId="25" borderId="0" xfId="0" applyFont="1" applyFill="1"/>
    <xf numFmtId="0" fontId="21" fillId="25" borderId="0" xfId="0" applyFont="1" applyFill="1"/>
    <xf numFmtId="0" fontId="20" fillId="25" borderId="0" xfId="0" applyFont="1" applyFill="1"/>
    <xf numFmtId="0" fontId="20" fillId="25" borderId="0" xfId="0" applyFont="1" applyFill="1" applyAlignment="1">
      <alignment horizontal="left" vertical="center"/>
    </xf>
    <xf numFmtId="0" fontId="20" fillId="25" borderId="0" xfId="0" applyFont="1" applyFill="1" applyAlignment="1">
      <alignment horizontal="right" textRotation="90" wrapText="1"/>
    </xf>
    <xf numFmtId="0" fontId="20" fillId="25" borderId="0" xfId="0" applyFont="1" applyFill="1" applyAlignment="1">
      <alignment horizontal="center" vertical="center"/>
    </xf>
    <xf numFmtId="0" fontId="21" fillId="25" borderId="11" xfId="0" applyFont="1" applyFill="1" applyBorder="1" applyAlignment="1">
      <alignment horizontal="right"/>
    </xf>
    <xf numFmtId="0" fontId="21" fillId="25" borderId="11" xfId="0" applyFont="1" applyFill="1" applyBorder="1" applyAlignment="1">
      <alignment horizontal="left"/>
    </xf>
    <xf numFmtId="0" fontId="44" fillId="25" borderId="0" xfId="0" applyFont="1" applyFill="1"/>
    <xf numFmtId="0" fontId="41" fillId="24" borderId="13" xfId="0" applyFont="1" applyFill="1" applyBorder="1" applyAlignment="1">
      <alignment horizontal="right" textRotation="90" wrapText="1"/>
    </xf>
    <xf numFmtId="0" fontId="42" fillId="25" borderId="0" xfId="0" applyFont="1" applyFill="1" applyAlignment="1">
      <alignment horizontal="right"/>
    </xf>
    <xf numFmtId="0" fontId="43" fillId="25" borderId="0" xfId="0" applyFont="1" applyFill="1" applyAlignment="1">
      <alignment horizontal="right"/>
    </xf>
    <xf numFmtId="0" fontId="21" fillId="25" borderId="11" xfId="0" applyFont="1" applyFill="1" applyBorder="1"/>
    <xf numFmtId="0" fontId="20" fillId="25" borderId="13" xfId="0" applyFont="1" applyFill="1" applyBorder="1" applyAlignment="1">
      <alignment horizontal="right" textRotation="90" wrapText="1"/>
    </xf>
    <xf numFmtId="4" fontId="21" fillId="25" borderId="12" xfId="0" applyNumberFormat="1" applyFont="1" applyFill="1" applyBorder="1" applyAlignment="1">
      <alignment horizontal="right"/>
    </xf>
    <xf numFmtId="0" fontId="21" fillId="25" borderId="12" xfId="0" applyFont="1" applyFill="1" applyBorder="1" applyAlignment="1">
      <alignment horizontal="right"/>
    </xf>
    <xf numFmtId="2" fontId="21" fillId="25" borderId="11" xfId="0" applyNumberFormat="1" applyFont="1" applyFill="1" applyBorder="1"/>
    <xf numFmtId="0" fontId="50" fillId="25" borderId="0" xfId="0" applyFont="1" applyFill="1"/>
    <xf numFmtId="0" fontId="46" fillId="0" borderId="10" xfId="113" applyFont="1" applyBorder="1" applyAlignment="1">
      <alignment horizontal="right"/>
    </xf>
    <xf numFmtId="0" fontId="48" fillId="0" borderId="10" xfId="113" applyFont="1" applyBorder="1" applyAlignment="1">
      <alignment horizontal="right"/>
    </xf>
    <xf numFmtId="0" fontId="47" fillId="0" borderId="0" xfId="98" applyFont="1"/>
    <xf numFmtId="0" fontId="22" fillId="0" borderId="0" xfId="98"/>
    <xf numFmtId="0" fontId="21" fillId="26" borderId="11" xfId="0" applyFont="1" applyFill="1" applyBorder="1" applyAlignment="1">
      <alignment horizontal="right"/>
    </xf>
    <xf numFmtId="4" fontId="21" fillId="26" borderId="12" xfId="0" applyNumberFormat="1" applyFont="1" applyFill="1" applyBorder="1" applyAlignment="1">
      <alignment horizontal="right"/>
    </xf>
    <xf numFmtId="0" fontId="21" fillId="26" borderId="12" xfId="0" applyFont="1" applyFill="1" applyBorder="1" applyAlignment="1">
      <alignment horizontal="right"/>
    </xf>
    <xf numFmtId="2" fontId="21" fillId="26" borderId="11" xfId="0" applyNumberFormat="1" applyFont="1" applyFill="1" applyBorder="1"/>
    <xf numFmtId="0" fontId="21" fillId="26" borderId="11" xfId="0" applyFont="1" applyFill="1" applyBorder="1"/>
    <xf numFmtId="0" fontId="21" fillId="26" borderId="0" xfId="0" applyFont="1" applyFill="1"/>
    <xf numFmtId="0" fontId="21" fillId="26" borderId="11" xfId="0" applyFont="1" applyFill="1" applyBorder="1" applyAlignment="1">
      <alignment horizontal="left"/>
    </xf>
    <xf numFmtId="0" fontId="46" fillId="0" borderId="0" xfId="98" applyFont="1" applyAlignment="1">
      <alignment horizontal="left"/>
    </xf>
    <xf numFmtId="0" fontId="45" fillId="0" borderId="10" xfId="113" applyFont="1" applyBorder="1" applyAlignment="1">
      <alignment horizontal="center"/>
    </xf>
    <xf numFmtId="0" fontId="42" fillId="0" borderId="0" xfId="0" applyFont="1" applyAlignment="1">
      <alignment horizontal="left"/>
    </xf>
    <xf numFmtId="0" fontId="42" fillId="25" borderId="0" xfId="0" applyFont="1" applyFill="1" applyAlignment="1">
      <alignment horizontal="right"/>
    </xf>
    <xf numFmtId="0" fontId="20" fillId="25" borderId="0" xfId="98" applyFont="1" applyFill="1" applyAlignment="1">
      <alignment horizontal="left" wrapText="1"/>
    </xf>
    <xf numFmtId="0" fontId="20" fillId="25" borderId="0" xfId="98" applyFont="1" applyFill="1" applyAlignment="1">
      <alignment wrapText="1"/>
    </xf>
    <xf numFmtId="0" fontId="22" fillId="25" borderId="0" xfId="98" applyFill="1"/>
    <xf numFmtId="0" fontId="20" fillId="25" borderId="0" xfId="98" applyFont="1" applyFill="1" applyAlignment="1">
      <alignment horizontal="left"/>
    </xf>
    <xf numFmtId="0" fontId="21" fillId="25" borderId="0" xfId="98" applyFont="1" applyFill="1"/>
    <xf numFmtId="0" fontId="45" fillId="25" borderId="0" xfId="118" applyFont="1" applyFill="1" applyAlignment="1">
      <alignment horizontal="left"/>
    </xf>
    <xf numFmtId="0" fontId="22" fillId="26" borderId="0" xfId="118" applyFont="1" applyFill="1" applyAlignment="1">
      <alignment horizontal="center"/>
    </xf>
    <xf numFmtId="164" fontId="51" fillId="25" borderId="0" xfId="118" applyNumberFormat="1" applyFont="1" applyFill="1" applyAlignment="1">
      <alignment horizontal="center"/>
    </xf>
    <xf numFmtId="0" fontId="51" fillId="25" borderId="0" xfId="118" applyFont="1" applyFill="1"/>
    <xf numFmtId="0" fontId="53" fillId="25" borderId="0" xfId="119" applyFont="1" applyFill="1" applyAlignment="1">
      <alignment horizontal="left" wrapText="1"/>
    </xf>
    <xf numFmtId="0" fontId="53" fillId="25" borderId="0" xfId="119" applyFont="1" applyFill="1" applyAlignment="1">
      <alignment wrapText="1"/>
    </xf>
    <xf numFmtId="0" fontId="22" fillId="26" borderId="14" xfId="98" applyFill="1" applyBorder="1" applyAlignment="1">
      <alignment horizontal="center" wrapText="1"/>
    </xf>
    <xf numFmtId="0" fontId="54" fillId="25" borderId="0" xfId="98" applyFont="1" applyFill="1" applyAlignment="1">
      <alignment horizontal="left" wrapText="1"/>
    </xf>
    <xf numFmtId="0" fontId="53" fillId="25" borderId="0" xfId="119" applyFont="1" applyFill="1" applyAlignment="1">
      <alignment horizontal="left"/>
    </xf>
    <xf numFmtId="0" fontId="53" fillId="25" borderId="0" xfId="119" applyFont="1" applyFill="1" applyAlignment="1"/>
    <xf numFmtId="0" fontId="53" fillId="25" borderId="0" xfId="119" applyFont="1" applyFill="1" applyAlignment="1">
      <alignment horizontal="left"/>
    </xf>
    <xf numFmtId="0" fontId="52" fillId="25" borderId="0" xfId="119" applyFill="1"/>
    <xf numFmtId="0" fontId="22" fillId="25" borderId="0" xfId="98" applyFill="1" applyAlignment="1">
      <alignment horizontal="center"/>
    </xf>
    <xf numFmtId="0" fontId="46" fillId="27" borderId="15" xfId="98" applyFont="1" applyFill="1" applyBorder="1" applyAlignment="1">
      <alignment horizontal="left"/>
    </xf>
    <xf numFmtId="0" fontId="46" fillId="27" borderId="16" xfId="98" applyFont="1" applyFill="1" applyBorder="1" applyAlignment="1">
      <alignment horizontal="left"/>
    </xf>
    <xf numFmtId="0" fontId="46" fillId="27" borderId="17" xfId="98" applyFont="1" applyFill="1" applyBorder="1" applyAlignment="1">
      <alignment horizontal="left"/>
    </xf>
    <xf numFmtId="0" fontId="44" fillId="25" borderId="15" xfId="98" applyFont="1" applyFill="1" applyBorder="1" applyAlignment="1">
      <alignment horizontal="left" vertical="top" wrapText="1"/>
    </xf>
    <xf numFmtId="0" fontId="44" fillId="25" borderId="16" xfId="98" applyFont="1" applyFill="1" applyBorder="1" applyAlignment="1">
      <alignment horizontal="left" vertical="top" wrapText="1"/>
    </xf>
    <xf numFmtId="0" fontId="44" fillId="25" borderId="17" xfId="98" applyFont="1" applyFill="1" applyBorder="1" applyAlignment="1">
      <alignment horizontal="left" vertical="top" wrapText="1"/>
    </xf>
    <xf numFmtId="0" fontId="55" fillId="25" borderId="0" xfId="98" applyFont="1" applyFill="1" applyAlignment="1">
      <alignment wrapText="1"/>
    </xf>
    <xf numFmtId="0" fontId="55" fillId="24" borderId="18" xfId="98" applyFont="1" applyFill="1" applyBorder="1" applyAlignment="1">
      <alignment horizontal="center" wrapText="1"/>
    </xf>
    <xf numFmtId="0" fontId="55" fillId="24" borderId="19" xfId="98" applyFont="1" applyFill="1" applyBorder="1" applyAlignment="1">
      <alignment horizontal="center" wrapText="1"/>
    </xf>
    <xf numFmtId="0" fontId="55" fillId="24" borderId="20" xfId="98" applyFont="1" applyFill="1" applyBorder="1" applyAlignment="1">
      <alignment horizontal="center" wrapText="1"/>
    </xf>
    <xf numFmtId="0" fontId="55" fillId="25" borderId="0" xfId="98" applyFont="1" applyFill="1" applyAlignment="1">
      <alignment horizontal="center" wrapText="1"/>
    </xf>
    <xf numFmtId="0" fontId="54" fillId="25" borderId="21" xfId="98" applyFont="1" applyFill="1" applyBorder="1" applyAlignment="1">
      <alignment wrapText="1"/>
    </xf>
    <xf numFmtId="0" fontId="22" fillId="26" borderId="12" xfId="98" applyFill="1" applyBorder="1" applyAlignment="1">
      <alignment horizontal="center"/>
    </xf>
    <xf numFmtId="0" fontId="22" fillId="26" borderId="11" xfId="98" applyFill="1" applyBorder="1" applyAlignment="1">
      <alignment horizontal="center"/>
    </xf>
    <xf numFmtId="0" fontId="22" fillId="26" borderId="22" xfId="98" applyFill="1" applyBorder="1" applyAlignment="1">
      <alignment horizontal="center"/>
    </xf>
    <xf numFmtId="0" fontId="22" fillId="26" borderId="23" xfId="98" applyFill="1" applyBorder="1" applyAlignment="1">
      <alignment horizontal="center"/>
    </xf>
    <xf numFmtId="0" fontId="22" fillId="26" borderId="21" xfId="98" applyFill="1" applyBorder="1" applyAlignment="1">
      <alignment horizontal="center"/>
    </xf>
    <xf numFmtId="0" fontId="22" fillId="26" borderId="24" xfId="98" applyFill="1" applyBorder="1" applyAlignment="1">
      <alignment horizontal="center"/>
    </xf>
    <xf numFmtId="0" fontId="54" fillId="25" borderId="11" xfId="98" applyFont="1" applyFill="1" applyBorder="1" applyAlignment="1">
      <alignment wrapText="1"/>
    </xf>
    <xf numFmtId="0" fontId="22" fillId="28" borderId="0" xfId="98" applyFill="1"/>
    <xf numFmtId="0" fontId="22" fillId="28" borderId="25" xfId="98" applyFill="1" applyBorder="1"/>
    <xf numFmtId="0" fontId="22" fillId="25" borderId="10" xfId="98" applyFill="1" applyBorder="1"/>
    <xf numFmtId="0" fontId="48" fillId="25" borderId="0" xfId="98" applyFont="1" applyFill="1"/>
    <xf numFmtId="0" fontId="22" fillId="25" borderId="0" xfId="98" applyFill="1" applyAlignment="1">
      <alignment wrapText="1"/>
    </xf>
    <xf numFmtId="0" fontId="56" fillId="0" borderId="0" xfId="118" applyFont="1" applyAlignment="1">
      <alignment horizontal="left"/>
    </xf>
    <xf numFmtId="0" fontId="54" fillId="25" borderId="0" xfId="98" applyFont="1" applyFill="1"/>
    <xf numFmtId="0" fontId="57" fillId="0" borderId="0" xfId="118" applyFont="1"/>
    <xf numFmtId="0" fontId="44" fillId="25" borderId="0" xfId="98" applyFont="1" applyFill="1"/>
  </cellXfs>
  <cellStyles count="12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19" xr:uid="{B861C8BE-4E45-4AFB-8B6F-63D396D7426D}"/>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8235002A-7C66-4184-9E6C-25E1A318A54B}"/>
    <cellStyle name="Normal 11" xfId="118" xr:uid="{319DF069-8909-46D9-8C9A-550CF8C3F69B}"/>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978BE66C-33B6-4CBE-A6D9-9754C985928D}"/>
    <cellStyle name="Normal 4 15" xfId="116" xr:uid="{2B2D91CF-556B-4836-9ADE-5D18B672360A}"/>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2199D9C3-9A89-4023-8062-316998395BC4}"/>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4BCAC205-60DD-4386-BF0F-80001E882423}"/>
    <cellStyle name="Percent 3" xfId="117" xr:uid="{F22B7536-465D-4325-B844-A99D376CDF67}"/>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8C1ED111-FD50-4CD9-BFFD-26F1E7B070E7}"/>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
  <sheetViews>
    <sheetView workbookViewId="0">
      <selection activeCell="M37" sqref="M37"/>
    </sheetView>
  </sheetViews>
  <sheetFormatPr defaultRowHeight="12.75" x14ac:dyDescent="0.2"/>
  <cols>
    <col min="1" max="3" width="9.42578125" customWidth="1"/>
    <col min="4" max="8" width="8.85546875" customWidth="1"/>
  </cols>
  <sheetData>
    <row r="1" spans="1:8" ht="15.75" x14ac:dyDescent="0.25">
      <c r="A1" s="4" t="s">
        <v>0</v>
      </c>
      <c r="B1" s="3"/>
      <c r="C1" s="3"/>
      <c r="D1" s="3"/>
      <c r="E1" s="1"/>
      <c r="F1" s="1"/>
      <c r="G1" s="1"/>
      <c r="H1" s="1"/>
    </row>
    <row r="2" spans="1:8" ht="15.75" x14ac:dyDescent="0.25">
      <c r="A2" s="1"/>
    </row>
    <row r="3" spans="1:8" s="2" customFormat="1" x14ac:dyDescent="0.2">
      <c r="A3" s="36"/>
      <c r="B3" s="36"/>
      <c r="C3" s="36"/>
      <c r="D3" s="24" t="s">
        <v>6</v>
      </c>
      <c r="E3" s="24" t="s">
        <v>7</v>
      </c>
      <c r="F3" s="24" t="s">
        <v>8</v>
      </c>
      <c r="G3" s="24" t="s">
        <v>9</v>
      </c>
      <c r="H3" s="25" t="s">
        <v>16</v>
      </c>
    </row>
    <row r="4" spans="1:8" x14ac:dyDescent="0.2">
      <c r="A4" s="35" t="s">
        <v>19</v>
      </c>
      <c r="B4" s="35"/>
      <c r="C4" s="35"/>
      <c r="D4" s="27">
        <v>41.8</v>
      </c>
      <c r="E4" s="27">
        <v>20.399999999999999</v>
      </c>
      <c r="F4" s="27">
        <v>3.1</v>
      </c>
      <c r="G4" s="27">
        <v>6.4</v>
      </c>
      <c r="H4" s="26">
        <f>SUM(D4:G4)</f>
        <v>71.7</v>
      </c>
    </row>
    <row r="5" spans="1:8" x14ac:dyDescent="0.2">
      <c r="A5" s="35" t="s">
        <v>20</v>
      </c>
      <c r="B5" s="35"/>
      <c r="C5" s="35"/>
      <c r="D5" s="27">
        <v>40.700000000000003</v>
      </c>
      <c r="E5" s="27">
        <v>23.4</v>
      </c>
      <c r="F5" s="27">
        <v>3.7</v>
      </c>
      <c r="G5" s="27">
        <v>7</v>
      </c>
      <c r="H5" s="26">
        <f t="shared" ref="H5:H6" si="0">SUM(D5:G5)</f>
        <v>74.8</v>
      </c>
    </row>
    <row r="6" spans="1:8" x14ac:dyDescent="0.2">
      <c r="A6" s="35" t="s">
        <v>21</v>
      </c>
      <c r="B6" s="35"/>
      <c r="C6" s="35"/>
      <c r="D6" s="27">
        <v>44</v>
      </c>
      <c r="E6" s="27">
        <v>22.200000000000003</v>
      </c>
      <c r="F6" s="27">
        <v>3.4</v>
      </c>
      <c r="G6" s="27">
        <v>6.8</v>
      </c>
      <c r="H6" s="26">
        <f t="shared" si="0"/>
        <v>76.400000000000006</v>
      </c>
    </row>
  </sheetData>
  <mergeCells count="4">
    <mergeCell ref="A6:C6"/>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workbookViewId="0">
      <selection activeCell="D4" sqref="D4:G6"/>
    </sheetView>
  </sheetViews>
  <sheetFormatPr defaultRowHeight="12.75" x14ac:dyDescent="0.2"/>
  <cols>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6"/>
      <c r="B3" s="36"/>
      <c r="C3" s="36"/>
      <c r="D3" s="24" t="s">
        <v>6</v>
      </c>
      <c r="E3" s="24" t="s">
        <v>7</v>
      </c>
      <c r="F3" s="24" t="s">
        <v>8</v>
      </c>
      <c r="G3" s="24" t="s">
        <v>9</v>
      </c>
      <c r="H3" s="25" t="s">
        <v>16</v>
      </c>
      <c r="I3" s="2"/>
      <c r="J3" s="2"/>
      <c r="K3" s="2"/>
      <c r="L3" s="2"/>
      <c r="M3" s="2"/>
      <c r="N3" s="2"/>
      <c r="O3" s="2"/>
    </row>
    <row r="4" spans="1:15" x14ac:dyDescent="0.2">
      <c r="A4" s="35" t="s">
        <v>19</v>
      </c>
      <c r="B4" s="35"/>
      <c r="C4" s="35"/>
      <c r="D4" s="27">
        <v>44</v>
      </c>
      <c r="E4" s="27">
        <v>27</v>
      </c>
      <c r="F4" s="27">
        <v>4.4000000000000004</v>
      </c>
      <c r="G4" s="27">
        <v>8</v>
      </c>
      <c r="H4" s="26">
        <f>SUM(D4:G4)</f>
        <v>83.4</v>
      </c>
    </row>
    <row r="5" spans="1:15" x14ac:dyDescent="0.2">
      <c r="A5" s="35" t="s">
        <v>20</v>
      </c>
      <c r="B5" s="35"/>
      <c r="C5" s="35"/>
      <c r="D5" s="27">
        <v>37.4</v>
      </c>
      <c r="E5" s="27">
        <v>26.400000000000002</v>
      </c>
      <c r="F5" s="27">
        <v>4.4000000000000004</v>
      </c>
      <c r="G5" s="27">
        <v>8</v>
      </c>
      <c r="H5" s="26">
        <f t="shared" ref="H5:H6" si="0">SUM(D5:G5)</f>
        <v>76.2</v>
      </c>
    </row>
    <row r="6" spans="1:15" x14ac:dyDescent="0.2">
      <c r="A6" s="35" t="s">
        <v>21</v>
      </c>
      <c r="B6" s="35"/>
      <c r="C6" s="35"/>
      <c r="D6" s="27">
        <v>55</v>
      </c>
      <c r="E6" s="27">
        <v>30</v>
      </c>
      <c r="F6" s="27">
        <v>4.4000000000000004</v>
      </c>
      <c r="G6" s="27">
        <v>10</v>
      </c>
      <c r="H6" s="26">
        <f t="shared" si="0"/>
        <v>99.4</v>
      </c>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
  <sheetViews>
    <sheetView workbookViewId="0">
      <selection activeCell="K31" sqref="K31"/>
    </sheetView>
  </sheetViews>
  <sheetFormatPr defaultRowHeight="12.75" x14ac:dyDescent="0.2"/>
  <cols>
    <col min="10" max="10" width="9.85546875" bestFit="1" customWidth="1"/>
    <col min="11" max="11" width="14.42578125" bestFit="1" customWidth="1"/>
  </cols>
  <sheetData>
    <row r="1" spans="1:14" ht="15.75" x14ac:dyDescent="0.25">
      <c r="A1" s="4" t="s">
        <v>0</v>
      </c>
      <c r="B1" s="3"/>
      <c r="C1" s="3"/>
      <c r="D1" s="3"/>
      <c r="E1" s="1"/>
      <c r="F1" s="1"/>
      <c r="G1" s="1"/>
      <c r="H1" s="1"/>
      <c r="I1" s="1"/>
    </row>
    <row r="2" spans="1:14" ht="15.75" x14ac:dyDescent="0.25">
      <c r="A2" s="1"/>
    </row>
    <row r="3" spans="1:14" x14ac:dyDescent="0.2">
      <c r="A3" s="36"/>
      <c r="B3" s="36"/>
      <c r="C3" s="36"/>
      <c r="D3" s="24" t="s">
        <v>6</v>
      </c>
      <c r="E3" s="24" t="s">
        <v>7</v>
      </c>
      <c r="F3" s="24" t="s">
        <v>8</v>
      </c>
      <c r="G3" s="24" t="s">
        <v>9</v>
      </c>
      <c r="H3" s="25" t="s">
        <v>16</v>
      </c>
      <c r="I3" s="2"/>
      <c r="J3" s="2"/>
      <c r="K3" s="2"/>
      <c r="L3" s="2"/>
      <c r="M3" s="2"/>
      <c r="N3" s="2"/>
    </row>
    <row r="4" spans="1:14" x14ac:dyDescent="0.2">
      <c r="A4" s="35" t="s">
        <v>19</v>
      </c>
      <c r="B4" s="35"/>
      <c r="C4" s="35"/>
      <c r="D4" s="27">
        <v>38.5</v>
      </c>
      <c r="E4" s="27">
        <v>24</v>
      </c>
      <c r="F4" s="27">
        <v>3.9</v>
      </c>
      <c r="G4" s="27">
        <v>8.4</v>
      </c>
      <c r="H4" s="26">
        <f>SUM(D4:G4)</f>
        <v>74.800000000000011</v>
      </c>
    </row>
    <row r="5" spans="1:14" x14ac:dyDescent="0.2">
      <c r="A5" s="35" t="s">
        <v>20</v>
      </c>
      <c r="B5" s="35"/>
      <c r="C5" s="35"/>
      <c r="D5" s="27">
        <v>33</v>
      </c>
      <c r="E5" s="27">
        <v>22.200000000000003</v>
      </c>
      <c r="F5" s="27">
        <v>3.8</v>
      </c>
      <c r="G5" s="27">
        <v>6.4</v>
      </c>
      <c r="H5" s="26">
        <f t="shared" ref="H5:H6" si="0">SUM(D5:G5)</f>
        <v>65.400000000000006</v>
      </c>
    </row>
    <row r="6" spans="1:14" x14ac:dyDescent="0.2">
      <c r="A6" s="35" t="s">
        <v>21</v>
      </c>
      <c r="B6" s="35"/>
      <c r="C6" s="35"/>
      <c r="D6" s="27">
        <v>47.3</v>
      </c>
      <c r="E6" s="27">
        <v>24.599999999999998</v>
      </c>
      <c r="F6" s="27">
        <v>4.2</v>
      </c>
      <c r="G6" s="27">
        <v>8.6</v>
      </c>
      <c r="H6" s="26">
        <f t="shared" si="0"/>
        <v>84.699999999999989</v>
      </c>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
  <sheetViews>
    <sheetView workbookViewId="0">
      <selection activeCell="D4" sqref="D4:G6"/>
    </sheetView>
  </sheetViews>
  <sheetFormatPr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6"/>
      <c r="B3" s="36"/>
      <c r="C3" s="36"/>
      <c r="D3" s="24" t="s">
        <v>6</v>
      </c>
      <c r="E3" s="24" t="s">
        <v>7</v>
      </c>
      <c r="F3" s="24" t="s">
        <v>8</v>
      </c>
      <c r="G3" s="24" t="s">
        <v>9</v>
      </c>
      <c r="H3" s="25" t="s">
        <v>16</v>
      </c>
      <c r="I3" s="2"/>
      <c r="J3" s="2"/>
      <c r="K3" s="2"/>
      <c r="L3" s="2"/>
      <c r="M3" s="2"/>
      <c r="N3" s="2"/>
      <c r="O3" s="2"/>
    </row>
    <row r="4" spans="1:15" x14ac:dyDescent="0.2">
      <c r="A4" s="35" t="s">
        <v>19</v>
      </c>
      <c r="B4" s="35"/>
      <c r="C4" s="35"/>
      <c r="D4" s="27">
        <v>22</v>
      </c>
      <c r="E4" s="27">
        <v>12</v>
      </c>
      <c r="F4" s="27">
        <v>3</v>
      </c>
      <c r="G4" s="27">
        <v>4</v>
      </c>
      <c r="H4" s="26">
        <f>SUM(D4:G4)</f>
        <v>41</v>
      </c>
    </row>
    <row r="5" spans="1:15" x14ac:dyDescent="0.2">
      <c r="A5" s="35" t="s">
        <v>20</v>
      </c>
      <c r="B5" s="35"/>
      <c r="C5" s="35"/>
      <c r="D5" s="27">
        <v>33</v>
      </c>
      <c r="E5" s="27">
        <v>18</v>
      </c>
      <c r="F5" s="27">
        <v>3</v>
      </c>
      <c r="G5" s="27">
        <v>6</v>
      </c>
      <c r="H5" s="26">
        <f t="shared" ref="H5:H6" si="0">SUM(D5:G5)</f>
        <v>60</v>
      </c>
    </row>
    <row r="6" spans="1:15" x14ac:dyDescent="0.2">
      <c r="A6" s="35" t="s">
        <v>21</v>
      </c>
      <c r="B6" s="35"/>
      <c r="C6" s="35"/>
      <c r="D6" s="27">
        <v>55</v>
      </c>
      <c r="E6" s="27">
        <v>24</v>
      </c>
      <c r="F6" s="27">
        <v>3</v>
      </c>
      <c r="G6" s="27">
        <v>10</v>
      </c>
      <c r="H6" s="26">
        <f t="shared" si="0"/>
        <v>92</v>
      </c>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
  <sheetViews>
    <sheetView workbookViewId="0">
      <selection activeCell="J27" sqref="J27"/>
    </sheetView>
  </sheetViews>
  <sheetFormatPr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6"/>
      <c r="B3" s="36"/>
      <c r="C3" s="36"/>
      <c r="D3" s="24" t="s">
        <v>6</v>
      </c>
      <c r="E3" s="24" t="s">
        <v>7</v>
      </c>
      <c r="F3" s="24" t="s">
        <v>8</v>
      </c>
      <c r="G3" s="24" t="s">
        <v>9</v>
      </c>
      <c r="H3" s="25" t="s">
        <v>16</v>
      </c>
      <c r="I3" s="2"/>
      <c r="J3" s="2"/>
      <c r="K3" s="2"/>
      <c r="L3" s="2"/>
      <c r="M3" s="2"/>
      <c r="N3" s="2"/>
      <c r="O3" s="2"/>
    </row>
    <row r="4" spans="1:15" x14ac:dyDescent="0.2">
      <c r="A4" s="35" t="s">
        <v>19</v>
      </c>
      <c r="B4" s="35"/>
      <c r="C4" s="35"/>
      <c r="D4" s="27">
        <v>33</v>
      </c>
      <c r="E4" s="27">
        <v>21</v>
      </c>
      <c r="F4" s="27">
        <v>3</v>
      </c>
      <c r="G4" s="27">
        <v>6</v>
      </c>
      <c r="H4" s="26">
        <f>SUM(D4:G4)</f>
        <v>63</v>
      </c>
    </row>
    <row r="5" spans="1:15" x14ac:dyDescent="0.2">
      <c r="A5" s="35" t="s">
        <v>20</v>
      </c>
      <c r="B5" s="35"/>
      <c r="C5" s="35"/>
      <c r="D5" s="27">
        <v>33</v>
      </c>
      <c r="E5" s="27">
        <v>18</v>
      </c>
      <c r="F5" s="27">
        <v>3</v>
      </c>
      <c r="G5" s="27">
        <v>6</v>
      </c>
      <c r="H5" s="26">
        <f t="shared" ref="H5:H6" si="0">SUM(D5:G5)</f>
        <v>60</v>
      </c>
    </row>
    <row r="6" spans="1:15" x14ac:dyDescent="0.2">
      <c r="A6" s="35" t="s">
        <v>21</v>
      </c>
      <c r="B6" s="35"/>
      <c r="C6" s="35"/>
      <c r="D6" s="27">
        <v>44</v>
      </c>
      <c r="E6" s="27">
        <v>24</v>
      </c>
      <c r="F6" s="27">
        <v>3</v>
      </c>
      <c r="G6" s="27">
        <v>8</v>
      </c>
      <c r="H6" s="26">
        <f t="shared" si="0"/>
        <v>79</v>
      </c>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
  <sheetViews>
    <sheetView workbookViewId="0">
      <selection activeCell="H26" sqref="H26"/>
    </sheetView>
  </sheetViews>
  <sheetFormatPr defaultColWidth="9.140625"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6"/>
      <c r="B3" s="36"/>
      <c r="C3" s="36"/>
      <c r="D3" s="24" t="s">
        <v>6</v>
      </c>
      <c r="E3" s="24" t="s">
        <v>7</v>
      </c>
      <c r="F3" s="24" t="s">
        <v>8</v>
      </c>
      <c r="G3" s="24" t="s">
        <v>9</v>
      </c>
      <c r="H3" s="25" t="s">
        <v>16</v>
      </c>
      <c r="I3" s="2"/>
      <c r="J3" s="2"/>
      <c r="K3" s="2"/>
      <c r="L3" s="2"/>
      <c r="M3" s="2"/>
      <c r="N3" s="2"/>
      <c r="O3" s="2"/>
    </row>
    <row r="4" spans="1:15" x14ac:dyDescent="0.2">
      <c r="A4" s="35" t="s">
        <v>19</v>
      </c>
      <c r="B4" s="35"/>
      <c r="C4" s="35"/>
      <c r="D4" s="27">
        <v>22</v>
      </c>
      <c r="E4" s="27">
        <v>18</v>
      </c>
      <c r="F4" s="27">
        <v>1</v>
      </c>
      <c r="G4" s="27">
        <v>4</v>
      </c>
      <c r="H4" s="26">
        <f>SUM(D4:G4)</f>
        <v>45</v>
      </c>
    </row>
    <row r="5" spans="1:15" x14ac:dyDescent="0.2">
      <c r="A5" s="35" t="s">
        <v>20</v>
      </c>
      <c r="B5" s="35"/>
      <c r="C5" s="35"/>
      <c r="D5" s="27">
        <v>33</v>
      </c>
      <c r="E5" s="27">
        <v>24</v>
      </c>
      <c r="F5" s="27">
        <v>3</v>
      </c>
      <c r="G5" s="27">
        <v>6</v>
      </c>
      <c r="H5" s="26">
        <f t="shared" ref="H5:H6" si="0">SUM(D5:G5)</f>
        <v>66</v>
      </c>
    </row>
    <row r="6" spans="1:15" x14ac:dyDescent="0.2">
      <c r="A6" s="35" t="s">
        <v>21</v>
      </c>
      <c r="B6" s="35"/>
      <c r="C6" s="35"/>
      <c r="D6" s="27">
        <v>44</v>
      </c>
      <c r="E6" s="27">
        <v>24</v>
      </c>
      <c r="F6" s="27">
        <v>4</v>
      </c>
      <c r="G6" s="27">
        <v>6</v>
      </c>
      <c r="H6" s="26">
        <f t="shared" si="0"/>
        <v>78</v>
      </c>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
  <sheetViews>
    <sheetView workbookViewId="0">
      <selection activeCell="K23" sqref="K23"/>
    </sheetView>
  </sheetViews>
  <sheetFormatPr defaultColWidth="9.140625" defaultRowHeight="12.75" x14ac:dyDescent="0.2"/>
  <cols>
    <col min="10" max="10" width="9.85546875" bestFit="1" customWidth="1"/>
    <col min="11" max="11" width="14.42578125" bestFit="1" customWidth="1"/>
  </cols>
  <sheetData>
    <row r="1" spans="1:15" ht="15.75" x14ac:dyDescent="0.25">
      <c r="A1" s="4" t="s">
        <v>0</v>
      </c>
      <c r="B1" s="3"/>
      <c r="C1" s="3"/>
      <c r="D1" s="3"/>
      <c r="E1" s="1"/>
      <c r="F1" s="1"/>
      <c r="G1" s="1"/>
      <c r="H1" s="1"/>
      <c r="I1" s="1"/>
    </row>
    <row r="2" spans="1:15" ht="15.75" x14ac:dyDescent="0.25">
      <c r="A2" s="1"/>
    </row>
    <row r="3" spans="1:15" x14ac:dyDescent="0.2">
      <c r="A3" s="36"/>
      <c r="B3" s="36"/>
      <c r="C3" s="36"/>
      <c r="D3" s="24" t="s">
        <v>6</v>
      </c>
      <c r="E3" s="24" t="s">
        <v>7</v>
      </c>
      <c r="F3" s="24" t="s">
        <v>8</v>
      </c>
      <c r="G3" s="24" t="s">
        <v>9</v>
      </c>
      <c r="H3" s="25" t="s">
        <v>16</v>
      </c>
      <c r="I3" s="2"/>
      <c r="J3" s="2"/>
      <c r="K3" s="2"/>
      <c r="L3" s="2"/>
      <c r="M3" s="2"/>
      <c r="N3" s="2"/>
      <c r="O3" s="2"/>
    </row>
    <row r="4" spans="1:15" x14ac:dyDescent="0.2">
      <c r="A4" s="35" t="s">
        <v>19</v>
      </c>
      <c r="B4" s="35"/>
      <c r="C4" s="35"/>
      <c r="D4" s="27">
        <v>11</v>
      </c>
      <c r="E4" s="27">
        <v>6</v>
      </c>
      <c r="F4" s="27">
        <v>2</v>
      </c>
      <c r="G4" s="27">
        <v>3</v>
      </c>
      <c r="H4" s="26">
        <f>SUM(D4:G4)</f>
        <v>22</v>
      </c>
    </row>
    <row r="5" spans="1:15" x14ac:dyDescent="0.2">
      <c r="A5" s="35" t="s">
        <v>20</v>
      </c>
      <c r="B5" s="35"/>
      <c r="C5" s="35"/>
      <c r="D5" s="27">
        <v>44</v>
      </c>
      <c r="E5" s="27">
        <v>21</v>
      </c>
      <c r="F5" s="27">
        <v>2</v>
      </c>
      <c r="G5" s="27">
        <v>8</v>
      </c>
      <c r="H5" s="26">
        <f t="shared" ref="H5:H6" si="0">SUM(D5:G5)</f>
        <v>75</v>
      </c>
    </row>
    <row r="6" spans="1:15" x14ac:dyDescent="0.2">
      <c r="A6" s="35" t="s">
        <v>21</v>
      </c>
      <c r="B6" s="35"/>
      <c r="C6" s="35"/>
      <c r="D6" s="27">
        <v>55</v>
      </c>
      <c r="E6" s="27">
        <v>27</v>
      </c>
      <c r="F6" s="27">
        <v>4</v>
      </c>
      <c r="G6" s="27">
        <v>10</v>
      </c>
      <c r="H6" s="26">
        <f t="shared" si="0"/>
        <v>96</v>
      </c>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CA91-32FF-4AD1-B433-645484C2B3FC}">
  <dimension ref="A1:M48"/>
  <sheetViews>
    <sheetView tabSelected="1" zoomScaleNormal="100" workbookViewId="0">
      <selection activeCell="P28" sqref="P28"/>
    </sheetView>
  </sheetViews>
  <sheetFormatPr defaultRowHeight="12.75" x14ac:dyDescent="0.2"/>
  <cols>
    <col min="1" max="1" width="20.7109375" style="41" customWidth="1"/>
    <col min="2" max="13" width="9.5703125" style="41" customWidth="1"/>
    <col min="14" max="16384" width="9.140625" style="41"/>
  </cols>
  <sheetData>
    <row r="1" spans="1:13" ht="15.75" customHeight="1" x14ac:dyDescent="0.25">
      <c r="A1" s="39" t="s">
        <v>23</v>
      </c>
      <c r="B1" s="39"/>
      <c r="C1" s="39"/>
      <c r="D1" s="39"/>
      <c r="E1" s="39"/>
      <c r="F1" s="39"/>
      <c r="G1" s="39"/>
      <c r="H1" s="39"/>
      <c r="I1" s="39"/>
      <c r="J1" s="40"/>
    </row>
    <row r="2" spans="1:13" ht="15.75" x14ac:dyDescent="0.25">
      <c r="A2" s="42" t="s">
        <v>22</v>
      </c>
      <c r="B2" s="42"/>
      <c r="C2" s="42"/>
      <c r="D2" s="42"/>
      <c r="E2" s="42"/>
      <c r="F2" s="42"/>
      <c r="G2" s="42"/>
      <c r="H2" s="42"/>
      <c r="I2" s="42"/>
      <c r="J2" s="43"/>
    </row>
    <row r="3" spans="1:13" x14ac:dyDescent="0.2">
      <c r="A3" s="44" t="s">
        <v>24</v>
      </c>
      <c r="B3" s="45"/>
      <c r="C3" s="45"/>
      <c r="D3" s="45"/>
    </row>
    <row r="4" spans="1:13" ht="15" customHeight="1" x14ac:dyDescent="0.2">
      <c r="A4" s="44" t="s">
        <v>25</v>
      </c>
      <c r="B4" s="46" t="s">
        <v>26</v>
      </c>
      <c r="C4" s="46"/>
      <c r="D4" s="46"/>
      <c r="E4" s="47"/>
    </row>
    <row r="5" spans="1:13" ht="20.25" customHeight="1" x14ac:dyDescent="0.25">
      <c r="A5" s="48" t="s">
        <v>27</v>
      </c>
      <c r="B5" s="48"/>
      <c r="C5" s="49"/>
      <c r="D5" s="49"/>
      <c r="E5" s="49"/>
      <c r="F5" s="49"/>
      <c r="G5" s="49"/>
    </row>
    <row r="6" spans="1:13" ht="24.75" customHeight="1" thickBot="1" x14ac:dyDescent="0.25">
      <c r="A6" s="50"/>
      <c r="B6" s="51" t="s">
        <v>28</v>
      </c>
      <c r="C6" s="51"/>
      <c r="D6" s="51"/>
      <c r="E6" s="51"/>
      <c r="F6" s="51"/>
      <c r="G6" s="51"/>
      <c r="H6" s="51"/>
      <c r="I6" s="51"/>
    </row>
    <row r="7" spans="1:13" ht="18.75" customHeight="1" x14ac:dyDescent="0.25">
      <c r="A7" s="52" t="s">
        <v>29</v>
      </c>
      <c r="B7" s="52"/>
      <c r="C7" s="53"/>
      <c r="D7" s="54"/>
      <c r="E7" s="54"/>
      <c r="F7" s="54"/>
      <c r="G7" s="54"/>
    </row>
    <row r="8" spans="1:13" ht="28.5" customHeight="1" thickBot="1" x14ac:dyDescent="0.25">
      <c r="A8" s="50"/>
      <c r="B8" s="51" t="s">
        <v>30</v>
      </c>
      <c r="C8" s="51"/>
      <c r="D8" s="51"/>
      <c r="E8" s="51"/>
      <c r="F8" s="51"/>
      <c r="G8" s="51"/>
      <c r="H8" s="51"/>
      <c r="I8" s="51"/>
    </row>
    <row r="9" spans="1:13" ht="15" customHeight="1" x14ac:dyDescent="0.25">
      <c r="B9" s="55"/>
    </row>
    <row r="10" spans="1:13" ht="15" customHeight="1" x14ac:dyDescent="0.2"/>
    <row r="11" spans="1:13" ht="11.25" customHeight="1" thickBot="1" x14ac:dyDescent="0.25"/>
    <row r="12" spans="1:13" s="56" customFormat="1" ht="13.5" thickBot="1" x14ac:dyDescent="0.25">
      <c r="B12" s="57" t="s">
        <v>31</v>
      </c>
      <c r="C12" s="58"/>
      <c r="D12" s="59"/>
      <c r="E12" s="57" t="s">
        <v>32</v>
      </c>
      <c r="F12" s="58"/>
      <c r="G12" s="59"/>
      <c r="H12" s="57" t="s">
        <v>33</v>
      </c>
      <c r="I12" s="58"/>
      <c r="J12" s="59"/>
      <c r="K12" s="57" t="s">
        <v>34</v>
      </c>
      <c r="L12" s="58"/>
      <c r="M12" s="59"/>
    </row>
    <row r="13" spans="1:13" s="56" customFormat="1" ht="56.25" customHeight="1" x14ac:dyDescent="0.2">
      <c r="B13" s="60" t="s">
        <v>35</v>
      </c>
      <c r="C13" s="61"/>
      <c r="D13" s="62"/>
      <c r="E13" s="60" t="s">
        <v>36</v>
      </c>
      <c r="F13" s="61"/>
      <c r="G13" s="62"/>
      <c r="H13" s="60" t="s">
        <v>37</v>
      </c>
      <c r="I13" s="61"/>
      <c r="J13" s="62"/>
      <c r="K13" s="60" t="s">
        <v>38</v>
      </c>
      <c r="L13" s="61"/>
      <c r="M13" s="62"/>
    </row>
    <row r="14" spans="1:13" s="67" customFormat="1" ht="11.25" customHeight="1" x14ac:dyDescent="0.2">
      <c r="A14" s="63"/>
      <c r="B14" s="64" t="s">
        <v>39</v>
      </c>
      <c r="C14" s="65"/>
      <c r="D14" s="66"/>
      <c r="E14" s="64" t="s">
        <v>39</v>
      </c>
      <c r="F14" s="65"/>
      <c r="G14" s="66"/>
      <c r="H14" s="64" t="s">
        <v>39</v>
      </c>
      <c r="I14" s="65"/>
      <c r="J14" s="66"/>
      <c r="K14" s="64" t="s">
        <v>39</v>
      </c>
      <c r="L14" s="65"/>
      <c r="M14" s="66"/>
    </row>
    <row r="15" spans="1:13" s="67" customFormat="1" x14ac:dyDescent="0.2">
      <c r="A15" s="68" t="s">
        <v>19</v>
      </c>
      <c r="B15" s="69"/>
      <c r="C15" s="70"/>
      <c r="D15" s="71"/>
      <c r="E15" s="69"/>
      <c r="F15" s="70"/>
      <c r="G15" s="71"/>
      <c r="H15" s="69"/>
      <c r="I15" s="70"/>
      <c r="J15" s="71"/>
      <c r="K15" s="69"/>
      <c r="L15" s="70"/>
      <c r="M15" s="71"/>
    </row>
    <row r="16" spans="1:13" s="67" customFormat="1" x14ac:dyDescent="0.2">
      <c r="A16" s="68" t="s">
        <v>20</v>
      </c>
      <c r="B16" s="72"/>
      <c r="C16" s="73"/>
      <c r="D16" s="74"/>
      <c r="E16" s="72"/>
      <c r="F16" s="73"/>
      <c r="G16" s="74"/>
      <c r="H16" s="72"/>
      <c r="I16" s="73"/>
      <c r="J16" s="74"/>
      <c r="K16" s="72"/>
      <c r="L16" s="73"/>
      <c r="M16" s="74"/>
    </row>
    <row r="17" spans="1:13" s="67" customFormat="1" x14ac:dyDescent="0.2">
      <c r="A17" s="75" t="s">
        <v>21</v>
      </c>
      <c r="B17" s="72"/>
      <c r="C17" s="73"/>
      <c r="D17" s="74"/>
      <c r="E17" s="72"/>
      <c r="F17" s="73"/>
      <c r="G17" s="74"/>
      <c r="H17" s="72"/>
      <c r="I17" s="73"/>
      <c r="J17" s="74"/>
      <c r="K17" s="72"/>
      <c r="L17" s="73"/>
      <c r="M17" s="74"/>
    </row>
    <row r="18" spans="1:13" s="77" customFormat="1" ht="7.5" customHeight="1" x14ac:dyDescent="0.2">
      <c r="A18" s="76"/>
      <c r="B18" s="76"/>
      <c r="C18" s="76"/>
      <c r="D18" s="76"/>
      <c r="E18" s="76"/>
      <c r="F18" s="76"/>
      <c r="G18" s="76"/>
      <c r="H18" s="76"/>
      <c r="I18" s="76"/>
      <c r="J18" s="76"/>
      <c r="K18" s="76"/>
      <c r="L18" s="76"/>
      <c r="M18" s="76"/>
    </row>
    <row r="19" spans="1:13" s="78" customFormat="1" ht="6.75" customHeight="1" x14ac:dyDescent="0.2"/>
    <row r="21" spans="1:13" x14ac:dyDescent="0.2">
      <c r="A21" s="79"/>
      <c r="G21" s="80"/>
      <c r="H21" s="80"/>
    </row>
    <row r="22" spans="1:13" x14ac:dyDescent="0.2">
      <c r="A22" s="81" t="s">
        <v>40</v>
      </c>
      <c r="G22" s="80"/>
      <c r="H22" s="80"/>
      <c r="I22" s="80"/>
      <c r="J22" s="80"/>
    </row>
    <row r="23" spans="1:13" ht="15.75" x14ac:dyDescent="0.3">
      <c r="A23" s="82"/>
      <c r="B23" s="82"/>
      <c r="C23" s="55"/>
      <c r="F23" s="83"/>
      <c r="G23" s="80"/>
      <c r="H23" s="80"/>
      <c r="I23" s="80"/>
      <c r="J23" s="80"/>
    </row>
    <row r="24" spans="1:13" ht="15.75" x14ac:dyDescent="0.3">
      <c r="A24" s="82"/>
      <c r="B24" s="82"/>
      <c r="C24" s="55"/>
      <c r="F24" s="83"/>
      <c r="G24" s="80"/>
      <c r="H24" s="80"/>
      <c r="I24" s="80"/>
      <c r="J24" s="80"/>
    </row>
    <row r="25" spans="1:13" ht="15.75" x14ac:dyDescent="0.3">
      <c r="A25" s="82"/>
      <c r="B25" s="82"/>
      <c r="C25" s="55"/>
      <c r="F25" s="83"/>
      <c r="G25" s="80"/>
      <c r="H25" s="80"/>
      <c r="I25" s="80"/>
      <c r="J25" s="80"/>
    </row>
    <row r="26" spans="1:13" ht="15.75" x14ac:dyDescent="0.3">
      <c r="A26" s="82"/>
      <c r="B26" s="82"/>
      <c r="C26" s="55"/>
      <c r="F26" s="83"/>
      <c r="G26" s="80"/>
      <c r="H26" s="80"/>
      <c r="I26" s="80"/>
      <c r="J26" s="80"/>
    </row>
    <row r="27" spans="1:13" ht="15.75" x14ac:dyDescent="0.3">
      <c r="A27" s="82"/>
      <c r="B27" s="82"/>
      <c r="C27" s="55"/>
      <c r="F27" s="83"/>
      <c r="G27" s="80"/>
      <c r="H27" s="80"/>
      <c r="I27" s="80"/>
      <c r="J27" s="80"/>
    </row>
    <row r="28" spans="1:13" ht="15.75" x14ac:dyDescent="0.3">
      <c r="A28" s="82"/>
      <c r="B28" s="82"/>
      <c r="C28" s="55"/>
      <c r="F28" s="83"/>
      <c r="G28" s="80"/>
      <c r="H28" s="80"/>
      <c r="I28" s="80"/>
      <c r="J28" s="80"/>
    </row>
    <row r="29" spans="1:13" ht="15.75" x14ac:dyDescent="0.3">
      <c r="A29" s="82"/>
      <c r="B29" s="82"/>
      <c r="C29" s="55"/>
      <c r="F29" s="83"/>
      <c r="G29" s="80"/>
      <c r="H29" s="80"/>
      <c r="I29" s="80"/>
      <c r="J29" s="80"/>
    </row>
    <row r="30" spans="1:13" x14ac:dyDescent="0.2">
      <c r="I30" s="80"/>
      <c r="J30" s="80"/>
      <c r="K30" s="80"/>
      <c r="L30" s="80"/>
    </row>
    <row r="31" spans="1:13" x14ac:dyDescent="0.2">
      <c r="I31" s="80"/>
      <c r="J31" s="80"/>
      <c r="K31" s="80"/>
      <c r="L31" s="80"/>
      <c r="M31" s="80"/>
    </row>
    <row r="32" spans="1:13" x14ac:dyDescent="0.2">
      <c r="L32" s="80"/>
      <c r="M32" s="80"/>
    </row>
    <row r="33" spans="1:13" x14ac:dyDescent="0.2">
      <c r="L33" s="80"/>
      <c r="M33" s="80"/>
    </row>
    <row r="34" spans="1:13" x14ac:dyDescent="0.2">
      <c r="L34" s="80"/>
      <c r="M34" s="80"/>
    </row>
    <row r="35" spans="1:13" x14ac:dyDescent="0.2">
      <c r="L35" s="80"/>
      <c r="M35" s="80"/>
    </row>
    <row r="48" spans="1:13" x14ac:dyDescent="0.2">
      <c r="A48" s="84" t="s">
        <v>41</v>
      </c>
    </row>
  </sheetData>
  <mergeCells count="32">
    <mergeCell ref="B17:D17"/>
    <mergeCell ref="E17:G17"/>
    <mergeCell ref="H17:J17"/>
    <mergeCell ref="K17:M17"/>
    <mergeCell ref="B15:D15"/>
    <mergeCell ref="E15:G15"/>
    <mergeCell ref="H15:J15"/>
    <mergeCell ref="K15:M15"/>
    <mergeCell ref="B16:D16"/>
    <mergeCell ref="E16:G16"/>
    <mergeCell ref="H16:J16"/>
    <mergeCell ref="K16:M16"/>
    <mergeCell ref="B13:D13"/>
    <mergeCell ref="E13:G13"/>
    <mergeCell ref="H13:J13"/>
    <mergeCell ref="K13:M13"/>
    <mergeCell ref="B14:D14"/>
    <mergeCell ref="E14:G14"/>
    <mergeCell ref="H14:J14"/>
    <mergeCell ref="K14:M14"/>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5"/>
  <sheetViews>
    <sheetView workbookViewId="0">
      <selection activeCell="A4" sqref="A4"/>
    </sheetView>
  </sheetViews>
  <sheetFormatPr defaultColWidth="9.140625" defaultRowHeight="15" x14ac:dyDescent="0.2"/>
  <cols>
    <col min="1" max="1" width="33" style="7" customWidth="1"/>
    <col min="2" max="3" width="7" style="7" bestFit="1" customWidth="1"/>
    <col min="4" max="8" width="7.7109375" style="7" customWidth="1"/>
    <col min="9" max="9" width="8.85546875" style="7" customWidth="1"/>
    <col min="10" max="10" width="7.5703125" style="7" customWidth="1"/>
    <col min="11" max="11" width="8.28515625" style="7" customWidth="1"/>
    <col min="12" max="15" width="4.140625" style="7" bestFit="1" customWidth="1"/>
    <col min="16" max="17" width="4.140625" style="7" customWidth="1"/>
    <col min="18" max="18" width="4.140625" style="7" bestFit="1" customWidth="1"/>
    <col min="19" max="19" width="7.140625" style="7" bestFit="1" customWidth="1"/>
    <col min="20" max="16384" width="9.140625" style="7"/>
  </cols>
  <sheetData>
    <row r="1" spans="1:20" ht="15.75" x14ac:dyDescent="0.25">
      <c r="A1" s="5" t="s">
        <v>10</v>
      </c>
      <c r="B1" s="6"/>
      <c r="C1" s="5"/>
      <c r="D1" s="5"/>
      <c r="E1" s="5"/>
      <c r="F1" s="5"/>
      <c r="G1" s="5"/>
      <c r="H1" s="5"/>
      <c r="I1" s="5"/>
      <c r="J1" s="5"/>
    </row>
    <row r="2" spans="1:20" ht="6" customHeight="1" x14ac:dyDescent="0.25">
      <c r="A2" s="5"/>
      <c r="B2" s="6"/>
      <c r="C2" s="5"/>
      <c r="D2" s="5"/>
      <c r="E2" s="5"/>
      <c r="F2" s="5"/>
      <c r="G2" s="5"/>
      <c r="H2" s="5"/>
      <c r="I2" s="5"/>
      <c r="J2" s="5"/>
    </row>
    <row r="3" spans="1:20" ht="15.75" x14ac:dyDescent="0.25">
      <c r="A3" s="37" t="s">
        <v>22</v>
      </c>
      <c r="B3" s="37"/>
      <c r="C3" s="37"/>
      <c r="D3" s="37"/>
      <c r="E3" s="37"/>
      <c r="F3" s="37"/>
      <c r="G3" s="37"/>
      <c r="H3" s="37"/>
      <c r="I3" s="37"/>
      <c r="J3" s="37"/>
    </row>
    <row r="4" spans="1:20" x14ac:dyDescent="0.2">
      <c r="A4" s="6"/>
      <c r="B4" s="6"/>
      <c r="C4" s="6"/>
      <c r="D4" s="6"/>
      <c r="E4" s="6"/>
      <c r="F4" s="6"/>
      <c r="G4" s="6"/>
      <c r="H4" s="6"/>
      <c r="I4" s="6"/>
      <c r="J4" s="6"/>
    </row>
    <row r="5" spans="1:20" ht="15.75" x14ac:dyDescent="0.25">
      <c r="F5" s="17"/>
      <c r="I5" s="16"/>
      <c r="J5" s="8"/>
      <c r="K5" s="16"/>
      <c r="L5" s="8"/>
      <c r="S5" s="38" t="s">
        <v>13</v>
      </c>
      <c r="T5" s="38"/>
    </row>
    <row r="6" spans="1:20" s="11" customFormat="1" ht="135" customHeight="1" x14ac:dyDescent="0.2">
      <c r="A6" s="9"/>
      <c r="B6" s="10" t="s">
        <v>1</v>
      </c>
      <c r="C6" s="10" t="s">
        <v>2</v>
      </c>
      <c r="D6" s="10" t="s">
        <v>3</v>
      </c>
      <c r="E6" s="10" t="s">
        <v>4</v>
      </c>
      <c r="F6" s="10" t="s">
        <v>5</v>
      </c>
      <c r="G6" s="10" t="s">
        <v>17</v>
      </c>
      <c r="H6" s="10" t="s">
        <v>18</v>
      </c>
      <c r="I6" s="19" t="s">
        <v>14</v>
      </c>
      <c r="J6" s="15" t="s">
        <v>12</v>
      </c>
      <c r="K6" s="7"/>
      <c r="L6" s="10" t="str">
        <f>B6</f>
        <v>Evaluator 1</v>
      </c>
      <c r="M6" s="10" t="str">
        <f t="shared" ref="M6:R6" si="0">C6</f>
        <v>Evaluator 2</v>
      </c>
      <c r="N6" s="10" t="str">
        <f t="shared" si="0"/>
        <v>Evaluator 3</v>
      </c>
      <c r="O6" s="10" t="str">
        <f t="shared" si="0"/>
        <v>Evaluator 4</v>
      </c>
      <c r="P6" s="10" t="str">
        <f t="shared" si="0"/>
        <v>Evaluator 5</v>
      </c>
      <c r="Q6" s="10" t="str">
        <f t="shared" si="0"/>
        <v>Evaluator 6</v>
      </c>
      <c r="R6" s="10" t="str">
        <f t="shared" si="0"/>
        <v>Evaluator 7</v>
      </c>
      <c r="S6" s="19" t="s">
        <v>15</v>
      </c>
      <c r="T6" s="15" t="s">
        <v>12</v>
      </c>
    </row>
    <row r="7" spans="1:20" ht="16.5" customHeight="1" x14ac:dyDescent="0.2">
      <c r="A7" s="13" t="str">
        <f>'1'!A4:C4</f>
        <v>Centrix Energy</v>
      </c>
      <c r="B7" s="22">
        <f>'1'!H4</f>
        <v>71.7</v>
      </c>
      <c r="C7" s="22">
        <f>'2'!H4</f>
        <v>83.4</v>
      </c>
      <c r="D7" s="22">
        <f>'3'!H4</f>
        <v>74.800000000000011</v>
      </c>
      <c r="E7" s="22">
        <f>'4'!H4</f>
        <v>41</v>
      </c>
      <c r="F7" s="22">
        <f>'5'!H4</f>
        <v>63</v>
      </c>
      <c r="G7" s="22">
        <f>'6'!H4</f>
        <v>45</v>
      </c>
      <c r="H7" s="22">
        <f>'7'!H4</f>
        <v>22</v>
      </c>
      <c r="I7" s="20">
        <f>AVERAGE(B7:H7)</f>
        <v>57.271428571428579</v>
      </c>
      <c r="J7" s="21">
        <f>RANK(I7,$I$7:$I$9,0)</f>
        <v>3</v>
      </c>
      <c r="K7" s="18"/>
      <c r="L7" s="12">
        <f>RANK(B7,$B$7:$B$9,0)</f>
        <v>3</v>
      </c>
      <c r="M7" s="12">
        <f>RANK(C7,$C$7:$C$9,0)</f>
        <v>2</v>
      </c>
      <c r="N7" s="12">
        <f>RANK(D7,$D$7:$D$9,0)</f>
        <v>2</v>
      </c>
      <c r="O7" s="12">
        <f>RANK(E7,$E$7:$E$9,0)</f>
        <v>3</v>
      </c>
      <c r="P7" s="12">
        <f>RANK(F7,$F$7:$F$9,0)</f>
        <v>2</v>
      </c>
      <c r="Q7" s="12">
        <f>RANK(G7,$G$7:$G$9,0)</f>
        <v>3</v>
      </c>
      <c r="R7" s="12">
        <f>RANK(H7,$H$7:$H$9,0)</f>
        <v>3</v>
      </c>
      <c r="S7" s="21">
        <f>AVERAGE(L7:R7)</f>
        <v>2.5714285714285716</v>
      </c>
      <c r="T7" s="21">
        <f>RANK(S7,$S$7:$S$9,1)</f>
        <v>3</v>
      </c>
    </row>
    <row r="8" spans="1:20" ht="16.5" customHeight="1" x14ac:dyDescent="0.2">
      <c r="A8" s="13" t="str">
        <f>'1'!A5:C5</f>
        <v>Efficiency Energy</v>
      </c>
      <c r="B8" s="22">
        <f>'1'!H5</f>
        <v>74.8</v>
      </c>
      <c r="C8" s="22">
        <f>'2'!H5</f>
        <v>76.2</v>
      </c>
      <c r="D8" s="22">
        <f>'3'!H5</f>
        <v>65.400000000000006</v>
      </c>
      <c r="E8" s="22">
        <f>'4'!H5</f>
        <v>60</v>
      </c>
      <c r="F8" s="22">
        <f>'5'!H5</f>
        <v>60</v>
      </c>
      <c r="G8" s="22">
        <f>'6'!H5</f>
        <v>66</v>
      </c>
      <c r="H8" s="22">
        <f>'7'!H5</f>
        <v>75</v>
      </c>
      <c r="I8" s="20">
        <f t="shared" ref="I8:I9" si="1">AVERAGE(B8:H8)</f>
        <v>68.2</v>
      </c>
      <c r="J8" s="21">
        <f>RANK(I8,$I$7:$I$9,0)</f>
        <v>2</v>
      </c>
      <c r="K8" s="18"/>
      <c r="L8" s="12">
        <f>RANK(B8,$B$7:$B$9,0)</f>
        <v>2</v>
      </c>
      <c r="M8" s="12">
        <f>RANK(C8,$C$7:$C$9,0)</f>
        <v>3</v>
      </c>
      <c r="N8" s="12">
        <f>RANK(D8,$D$7:$D$9,0)</f>
        <v>3</v>
      </c>
      <c r="O8" s="12">
        <f>RANK(E8,$E$7:$E$9,0)</f>
        <v>2</v>
      </c>
      <c r="P8" s="12">
        <f>RANK(F8,$F$7:$F$9,0)</f>
        <v>3</v>
      </c>
      <c r="Q8" s="12">
        <f>RANK(G8,$G$7:$G$9,0)</f>
        <v>2</v>
      </c>
      <c r="R8" s="12">
        <f>RANK(H8,$H$7:$H$9,0)</f>
        <v>2</v>
      </c>
      <c r="S8" s="21">
        <f t="shared" ref="S8:S9" si="2">AVERAGE(L8:R8)</f>
        <v>2.4285714285714284</v>
      </c>
      <c r="T8" s="21">
        <f>RANK(S8,$S$7:$S$9,1)</f>
        <v>2</v>
      </c>
    </row>
    <row r="9" spans="1:20" s="33" customFormat="1" ht="16.5" customHeight="1" x14ac:dyDescent="0.2">
      <c r="A9" s="34" t="str">
        <f>'1'!A6:C6</f>
        <v>KBKG</v>
      </c>
      <c r="B9" s="31">
        <f>'1'!H6</f>
        <v>76.400000000000006</v>
      </c>
      <c r="C9" s="31">
        <f>'2'!H6</f>
        <v>99.4</v>
      </c>
      <c r="D9" s="31">
        <f>'3'!H6</f>
        <v>84.699999999999989</v>
      </c>
      <c r="E9" s="31">
        <f>'4'!H6</f>
        <v>92</v>
      </c>
      <c r="F9" s="31">
        <f>'5'!H6</f>
        <v>79</v>
      </c>
      <c r="G9" s="31">
        <f>'6'!H6</f>
        <v>78</v>
      </c>
      <c r="H9" s="31">
        <f>'7'!H6</f>
        <v>96</v>
      </c>
      <c r="I9" s="29">
        <f t="shared" si="1"/>
        <v>86.5</v>
      </c>
      <c r="J9" s="30">
        <f>RANK(I9,$I$7:$I$9,0)</f>
        <v>1</v>
      </c>
      <c r="K9" s="32"/>
      <c r="L9" s="28">
        <f>RANK(B9,$B$7:$B$9,0)</f>
        <v>1</v>
      </c>
      <c r="M9" s="28">
        <f>RANK(C9,$C$7:$C$9,0)</f>
        <v>1</v>
      </c>
      <c r="N9" s="28">
        <f>RANK(D9,$D$7:$D$9,0)</f>
        <v>1</v>
      </c>
      <c r="O9" s="28">
        <f>RANK(E9,$E$7:$E$9,0)</f>
        <v>1</v>
      </c>
      <c r="P9" s="28">
        <f>RANK(F9,$F$7:$F$9,0)</f>
        <v>1</v>
      </c>
      <c r="Q9" s="28">
        <f>RANK(G9,$G$7:$G$9,0)</f>
        <v>1</v>
      </c>
      <c r="R9" s="28">
        <f>RANK(H9,$H$7:$H$9,0)</f>
        <v>1</v>
      </c>
      <c r="S9" s="30">
        <f t="shared" si="2"/>
        <v>1</v>
      </c>
      <c r="T9" s="30">
        <f>RANK(S9,$S$7:$S$9,1)</f>
        <v>1</v>
      </c>
    </row>
    <row r="12" spans="1:20" x14ac:dyDescent="0.2">
      <c r="K12" s="23"/>
    </row>
    <row r="13" spans="1:20" x14ac:dyDescent="0.2">
      <c r="K13" s="23"/>
    </row>
    <row r="15" spans="1:20" x14ac:dyDescent="0.2">
      <c r="A15" s="14" t="s">
        <v>11</v>
      </c>
    </row>
  </sheetData>
  <mergeCells count="2">
    <mergeCell ref="A3:J3"/>
    <mergeCell ref="S5:T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Evaluation</vt:lpstr>
      <vt:lpstr>Summary</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2024-02-21T17:48:54Z</dcterms:modified>
</cp:coreProperties>
</file>