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hsa1\finance\PURCHASING_New\01_Archives\FY2024\Bid Evaluations - Clean\"/>
    </mc:Choice>
  </mc:AlternateContent>
  <xr:revisionPtr revIDLastSave="0" documentId="13_ncr:1_{6765D9FD-3635-4155-9569-56E732BDBD6F}" xr6:coauthVersionLast="47" xr6:coauthVersionMax="47" xr10:uidLastSave="{00000000-0000-0000-0000-000000000000}"/>
  <bookViews>
    <workbookView xWindow="28680" yWindow="-120" windowWidth="29040" windowHeight="15840" activeTab="5" xr2:uid="{00000000-000D-0000-FFFF-FFFF00000000}"/>
  </bookViews>
  <sheets>
    <sheet name="Vendor 1" sheetId="5" r:id="rId1"/>
    <sheet name="Vendor 2" sheetId="9" r:id="rId2"/>
    <sheet name="Vendor 3" sheetId="10" r:id="rId3"/>
    <sheet name="Vendor 4" sheetId="11" r:id="rId4"/>
    <sheet name="Vendor 5" sheetId="4" r:id="rId5"/>
    <sheet name="Summary" sheetId="1" r:id="rId6"/>
    <sheet name="Evaluatio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C11" i="1"/>
  <c r="F11" i="1"/>
  <c r="D12" i="1"/>
  <c r="F13" i="1"/>
  <c r="F7" i="1"/>
  <c r="H10" i="4"/>
  <c r="H9" i="4"/>
  <c r="F12" i="1" s="1"/>
  <c r="H8" i="4"/>
  <c r="H7" i="4"/>
  <c r="F10" i="1" s="1"/>
  <c r="H6" i="4"/>
  <c r="F9" i="1" s="1"/>
  <c r="H5" i="4"/>
  <c r="F8" i="1" s="1"/>
  <c r="H4" i="4"/>
  <c r="H10" i="11"/>
  <c r="E13" i="1" s="1"/>
  <c r="H9" i="11"/>
  <c r="E12" i="1" s="1"/>
  <c r="H8" i="11"/>
  <c r="E11" i="1" s="1"/>
  <c r="H7" i="11"/>
  <c r="E10" i="1" s="1"/>
  <c r="H6" i="11"/>
  <c r="E9" i="1" s="1"/>
  <c r="H5" i="11"/>
  <c r="E8" i="1" s="1"/>
  <c r="H4" i="11"/>
  <c r="E7" i="1" s="1"/>
  <c r="H10" i="10"/>
  <c r="D13" i="1" s="1"/>
  <c r="H9" i="10"/>
  <c r="H8" i="10"/>
  <c r="D11" i="1" s="1"/>
  <c r="H7" i="10"/>
  <c r="D10" i="1" s="1"/>
  <c r="H6" i="10"/>
  <c r="D9" i="1" s="1"/>
  <c r="H5" i="10"/>
  <c r="D8" i="1" s="1"/>
  <c r="H4" i="10"/>
  <c r="D7" i="1" s="1"/>
  <c r="H10" i="9"/>
  <c r="C13" i="1" s="1"/>
  <c r="H9" i="9"/>
  <c r="C12" i="1" s="1"/>
  <c r="H8" i="9"/>
  <c r="H7" i="9"/>
  <c r="H6" i="9"/>
  <c r="C9" i="1" s="1"/>
  <c r="H5" i="9"/>
  <c r="C8" i="1" s="1"/>
  <c r="H4" i="9"/>
  <c r="C7" i="1" s="1"/>
  <c r="H10" i="5" l="1"/>
  <c r="B13" i="1" s="1"/>
  <c r="H9" i="5"/>
  <c r="B12" i="1" s="1"/>
  <c r="H8" i="5"/>
  <c r="B11" i="1" s="1"/>
  <c r="H7" i="5"/>
  <c r="B10" i="1" s="1"/>
  <c r="H6" i="5"/>
  <c r="B9" i="1" s="1"/>
  <c r="H5" i="5"/>
  <c r="B8" i="1" s="1"/>
  <c r="H4" i="5"/>
  <c r="J7" i="1" l="1"/>
  <c r="K7" i="1" s="1"/>
  <c r="J9" i="1"/>
  <c r="K9" i="1" s="1"/>
  <c r="J8" i="1"/>
  <c r="K8" i="1" s="1"/>
  <c r="J10" i="1"/>
  <c r="K10" i="1" s="1"/>
  <c r="J11" i="1"/>
  <c r="K11" i="1" s="1"/>
  <c r="J12" i="1"/>
  <c r="K12" i="1" s="1"/>
  <c r="J13" i="1"/>
  <c r="K13" i="1" s="1"/>
  <c r="J6" i="1"/>
  <c r="A10" i="1"/>
  <c r="A11" i="1"/>
  <c r="A12" i="1"/>
  <c r="A13" i="1"/>
  <c r="B7" i="1"/>
  <c r="L8" i="1" l="1"/>
  <c r="L9" i="1"/>
  <c r="L11" i="1"/>
  <c r="L10" i="1"/>
  <c r="L7" i="1"/>
  <c r="L13" i="1"/>
  <c r="L12" i="1"/>
  <c r="G10" i="1"/>
  <c r="N10" i="1" s="1"/>
  <c r="G11" i="1"/>
  <c r="N11" i="1" s="1"/>
  <c r="G12" i="1"/>
  <c r="N12" i="1" s="1"/>
  <c r="G13" i="1"/>
  <c r="N13" i="1" s="1"/>
  <c r="A8" i="1" l="1"/>
  <c r="A9" i="1"/>
  <c r="A7" i="1"/>
  <c r="G7" i="1" l="1"/>
  <c r="N7" i="1" s="1"/>
  <c r="G9" i="1"/>
  <c r="N9" i="1" s="1"/>
  <c r="G8" i="1"/>
  <c r="N8" i="1" s="1"/>
  <c r="O8" i="1" l="1"/>
  <c r="O9" i="1"/>
  <c r="O7" i="1"/>
  <c r="O12" i="1"/>
  <c r="O10" i="1"/>
  <c r="O11" i="1"/>
  <c r="O13" i="1"/>
  <c r="H8" i="1"/>
  <c r="H9" i="1"/>
  <c r="H10" i="1"/>
  <c r="H13" i="1"/>
  <c r="H11" i="1"/>
  <c r="H12"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<sst xmlns="http://schemas.openxmlformats.org/spreadsheetml/2006/main" count="113" uniqueCount="47">
  <si>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</si>
  <si>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</si>
  <si>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</si>
  <si>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</si>
  <si>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</si>
  <si>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</si>
  <si>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</si>
  <si>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</si>
  <si>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</si>
  <si>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</si>
  <si>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</si>
  <si>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</si>
  <si>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</si>
  <si>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</si>
  <si>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</si>
  <si>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</si>
  <si>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</si>
  <si>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</si>
  <si>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</si>
  <si>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</si>
  <si>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</si>
  <si>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</si>
  <si>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 xml:space="preserve">RFP730-24063 Janitorial Services for Houston Public Media </t>
  </si>
  <si>
    <t>Only PM scores Criteria 1 Cost</t>
  </si>
  <si>
    <t>American Janitorial Services</t>
  </si>
  <si>
    <t>CCC Inc</t>
  </si>
  <si>
    <t>CNS Janitorial</t>
  </si>
  <si>
    <t>Elite Janitorial Services</t>
  </si>
  <si>
    <t>Metroclean</t>
  </si>
  <si>
    <t>On The Go Janitorial, LLC</t>
  </si>
  <si>
    <t>StarBuildingServices</t>
  </si>
  <si>
    <t>Points (1-5)</t>
  </si>
  <si>
    <t>Criteria 4 Flexibility for changing needs related to scheduled cleaning</t>
  </si>
  <si>
    <t>Criteria 3 Quality of vendors services</t>
  </si>
  <si>
    <t>Criteria 2 Ability of the Contractor to fulfill janitorial needs</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</si>
  <si>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</si>
  <si>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</si>
  <si>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</si>
  <si>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</si>
  <si>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</si>
  <si>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</si>
  <si>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instructions email</t>
  </si>
  <si>
    <t>Evaluation Due Date</t>
  </si>
  <si>
    <t>Evaluator Name</t>
  </si>
  <si>
    <t>RFP730-24063 Janitorial Services for Houston Public Media</t>
  </si>
  <si>
    <t xml:space="preserve">University of Houston Evaluation Matrix </t>
  </si>
  <si>
    <r>
      <rPr>
        <sz val="8"/>
        <rFont val="Arial"/>
        <family val="2"/>
      </rPr>
      <t xml:space="preserve">Criteria 1  Cost: Monthly rate for service      </t>
    </r>
    <r>
      <rPr>
        <b/>
        <sz val="8"/>
        <color rgb="FFFF0000"/>
        <rFont val="Arial"/>
        <family val="2"/>
      </rPr>
      <t xml:space="preserve">                                              **ONLY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</si>
</sst>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sz val="10"/>
      <color theme="1"/>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sz val="1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0" fillId="0" borderId="0" applyNumberFormat="0" applyFill="0" applyBorder="0" applyAlignment="0" applyProtection="0"/>
  </cellStyleXfs>
  <cellXfs count="88">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5" fillId="0" borderId="10" xfId="47" applyFont="1" applyBorder="1" applyAlignment="1">
      <alignment horizontal="right"/>
    </xf>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5" borderId="0" xfId="0" applyFont="1" applyFill="1"/>
    <xf numFmtId="0" fontId="38"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39"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33" fillId="24"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10" xfId="47" applyFont="1" applyBorder="1" applyAlignment="1">
      <alignment horizontal="right"/>
    </xf>
    <xf numFmtId="0" fontId="42" fillId="0" borderId="0" xfId="0" applyFont="1"/>
    <xf numFmtId="0" fontId="41" fillId="0" borderId="0" xfId="0" applyFont="1" applyAlignment="1">
      <alignment wrapText="1"/>
    </xf>
    <xf numFmtId="0" fontId="11" fillId="26" borderId="0" xfId="0" applyFont="1" applyFill="1"/>
    <xf numFmtId="0" fontId="12" fillId="26" borderId="0" xfId="0" applyFont="1" applyFill="1"/>
    <xf numFmtId="0" fontId="11" fillId="25" borderId="11" xfId="0" applyFont="1" applyFill="1" applyBorder="1" applyAlignment="1">
      <alignment horizontal="left"/>
    </xf>
    <xf numFmtId="0" fontId="11" fillId="25" borderId="12" xfId="0" applyFont="1" applyFill="1" applyBorder="1" applyAlignment="1">
      <alignment horizontal="left"/>
    </xf>
    <xf numFmtId="0" fontId="13" fillId="25" borderId="0" xfId="97" applyFill="1"/>
    <xf numFmtId="0" fontId="39" fillId="25" borderId="0" xfId="97" applyFont="1" applyFill="1"/>
    <xf numFmtId="0" fontId="13" fillId="25" borderId="0" xfId="97" applyFill="1" applyAlignment="1">
      <alignment wrapText="1"/>
    </xf>
    <xf numFmtId="0" fontId="34" fillId="25" borderId="0" xfId="97" applyFont="1" applyFill="1"/>
    <xf numFmtId="0" fontId="44" fillId="0" borderId="0" xfId="98" applyFont="1" applyAlignment="1">
      <alignment horizontal="left"/>
    </xf>
    <xf numFmtId="0" fontId="45" fillId="25" borderId="0" xfId="97" applyFont="1" applyFill="1"/>
    <xf numFmtId="0" fontId="13" fillId="25" borderId="10" xfId="97" applyFill="1" applyBorder="1"/>
    <xf numFmtId="0" fontId="13" fillId="27" borderId="16" xfId="97" applyFill="1" applyBorder="1"/>
    <xf numFmtId="0" fontId="13" fillId="27" borderId="0" xfId="97" applyFill="1"/>
    <xf numFmtId="0" fontId="46" fillId="25" borderId="0" xfId="97" applyFont="1" applyFill="1" applyAlignment="1">
      <alignment horizontal="center" wrapText="1"/>
    </xf>
    <xf numFmtId="0" fontId="47" fillId="0" borderId="17" xfId="97" applyFont="1" applyBorder="1" applyAlignment="1">
      <alignment wrapText="1"/>
    </xf>
    <xf numFmtId="0" fontId="47" fillId="0" borderId="17" xfId="97" applyFont="1" applyBorder="1" applyAlignment="1">
      <alignment horizontal="left" vertical="top" wrapText="1"/>
    </xf>
    <xf numFmtId="0" fontId="46" fillId="25" borderId="0" xfId="97" applyFont="1" applyFill="1" applyAlignment="1">
      <alignment wrapText="1"/>
    </xf>
    <xf numFmtId="0" fontId="13" fillId="25" borderId="0" xfId="97" applyFill="1" applyAlignment="1">
      <alignment horizontal="center"/>
    </xf>
    <xf numFmtId="0" fontId="50" fillId="25" borderId="0" xfId="99" applyFill="1"/>
    <xf numFmtId="0" fontId="13" fillId="28" borderId="23" xfId="97" applyFill="1" applyBorder="1" applyAlignment="1" applyProtection="1">
      <alignment horizontal="center" wrapText="1"/>
      <protection locked="0"/>
    </xf>
    <xf numFmtId="0" fontId="51" fillId="25" borderId="0" xfId="99" applyFont="1" applyFill="1" applyAlignment="1">
      <alignment wrapText="1"/>
    </xf>
    <xf numFmtId="0" fontId="43" fillId="25" borderId="0" xfId="98" applyFont="1" applyFill="1"/>
    <xf numFmtId="0" fontId="52" fillId="25" borderId="0" xfId="98" applyFont="1" applyFill="1" applyAlignment="1">
      <alignment horizontal="left"/>
    </xf>
    <xf numFmtId="0" fontId="12" fillId="25" borderId="0" xfId="97" applyFont="1" applyFill="1"/>
    <xf numFmtId="0" fontId="11" fillId="25" borderId="0" xfId="97" applyFont="1" applyFill="1" applyAlignment="1">
      <alignment wrapText="1"/>
    </xf>
    <xf numFmtId="0" fontId="11" fillId="30" borderId="12" xfId="0" applyFont="1" applyFill="1" applyBorder="1" applyAlignment="1">
      <alignment horizontal="left"/>
    </xf>
    <xf numFmtId="4" fontId="12" fillId="30" borderId="11" xfId="0" applyNumberFormat="1" applyFont="1" applyFill="1" applyBorder="1" applyAlignment="1">
      <alignment horizontal="right"/>
    </xf>
    <xf numFmtId="4" fontId="33" fillId="30" borderId="11" xfId="0" applyNumberFormat="1" applyFont="1" applyFill="1" applyBorder="1" applyAlignment="1">
      <alignment horizontal="right"/>
    </xf>
    <xf numFmtId="4" fontId="12" fillId="30" borderId="12" xfId="0" applyNumberFormat="1" applyFont="1" applyFill="1" applyBorder="1" applyAlignment="1">
      <alignment horizontal="right"/>
    </xf>
    <xf numFmtId="0" fontId="33" fillId="30" borderId="15" xfId="0" applyFont="1" applyFill="1" applyBorder="1" applyAlignment="1">
      <alignment horizontal="right"/>
    </xf>
    <xf numFmtId="0" fontId="12" fillId="30" borderId="0" xfId="0" applyFont="1" applyFill="1"/>
    <xf numFmtId="0" fontId="12" fillId="30" borderId="12" xfId="0" applyFont="1" applyFill="1" applyBorder="1" applyAlignment="1">
      <alignment horizontal="right"/>
    </xf>
    <xf numFmtId="4" fontId="12" fillId="30" borderId="12" xfId="0" applyNumberFormat="1" applyFont="1" applyFill="1" applyBorder="1"/>
    <xf numFmtId="0" fontId="47" fillId="0" borderId="0" xfId="0" applyFont="1" applyAlignment="1">
      <alignment horizontal="left"/>
    </xf>
    <xf numFmtId="0" fontId="35" fillId="0" borderId="10" xfId="47" applyFont="1" applyBorder="1" applyAlignment="1">
      <alignment horizontal="left"/>
    </xf>
    <xf numFmtId="0" fontId="37" fillId="25" borderId="0" xfId="0" applyFont="1" applyFill="1" applyAlignment="1">
      <alignment horizontal="right"/>
    </xf>
    <xf numFmtId="0" fontId="37" fillId="26" borderId="0" xfId="0" applyFont="1" applyFill="1" applyAlignment="1">
      <alignment horizontal="left"/>
    </xf>
    <xf numFmtId="0" fontId="11" fillId="25" borderId="0" xfId="97" applyFont="1" applyFill="1" applyAlignment="1">
      <alignment horizontal="left" wrapText="1"/>
    </xf>
    <xf numFmtId="0" fontId="49" fillId="29" borderId="22" xfId="97" applyFont="1" applyFill="1" applyBorder="1" applyAlignment="1">
      <alignment horizontal="left"/>
    </xf>
    <xf numFmtId="0" fontId="49" fillId="29" borderId="21" xfId="97" applyFont="1" applyFill="1" applyBorder="1" applyAlignment="1">
      <alignment horizontal="left"/>
    </xf>
    <xf numFmtId="0" fontId="49" fillId="29" borderId="20" xfId="97" applyFont="1" applyFill="1" applyBorder="1" applyAlignment="1">
      <alignment horizontal="left"/>
    </xf>
    <xf numFmtId="0" fontId="46" fillId="24" borderId="19" xfId="97" applyFont="1" applyFill="1" applyBorder="1" applyAlignment="1">
      <alignment horizontal="center" wrapText="1"/>
    </xf>
    <xf numFmtId="0" fontId="46" fillId="24" borderId="16" xfId="97" applyFont="1" applyFill="1" applyBorder="1" applyAlignment="1">
      <alignment horizontal="center" wrapText="1"/>
    </xf>
    <xf numFmtId="0" fontId="46" fillId="24" borderId="18" xfId="97" applyFont="1" applyFill="1" applyBorder="1" applyAlignment="1">
      <alignment horizontal="center" wrapText="1"/>
    </xf>
    <xf numFmtId="0" fontId="13" fillId="28" borderId="0" xfId="98" applyFont="1" applyFill="1" applyAlignment="1" applyProtection="1">
      <alignment horizontal="center"/>
      <protection locked="0"/>
    </xf>
    <xf numFmtId="164" fontId="43" fillId="0" borderId="0" xfId="98" applyNumberFormat="1" applyFont="1" applyAlignment="1">
      <alignment horizontal="center"/>
    </xf>
    <xf numFmtId="0" fontId="11" fillId="0" borderId="0" xfId="97" applyFont="1" applyAlignment="1">
      <alignment horizontal="left"/>
    </xf>
    <xf numFmtId="0" fontId="51" fillId="25" borderId="0" xfId="99" applyFont="1" applyFill="1" applyAlignment="1">
      <alignment horizontal="left" wrapText="1"/>
    </xf>
    <xf numFmtId="0" fontId="34" fillId="25" borderId="0" xfId="97" applyFont="1" applyFill="1" applyAlignment="1">
      <alignment horizontal="left" wrapText="1"/>
    </xf>
    <xf numFmtId="0" fontId="13" fillId="28" borderId="17" xfId="97" applyFill="1" applyBorder="1" applyAlignment="1" applyProtection="1">
      <alignment horizontal="center"/>
      <protection locked="0"/>
    </xf>
    <xf numFmtId="0" fontId="48" fillId="25" borderId="22" xfId="97" applyFont="1" applyFill="1" applyBorder="1" applyAlignment="1">
      <alignment horizontal="left" vertical="top" wrapText="1"/>
    </xf>
    <xf numFmtId="0" fontId="39" fillId="25" borderId="21" xfId="97" applyFont="1" applyFill="1" applyBorder="1" applyAlignment="1">
      <alignment horizontal="left" vertical="top" wrapText="1"/>
    </xf>
    <xf numFmtId="0" fontId="39" fillId="25" borderId="20" xfId="97" applyFont="1" applyFill="1" applyBorder="1" applyAlignment="1">
      <alignment horizontal="left" vertical="top" wrapText="1"/>
    </xf>
    <xf numFmtId="0" fontId="39" fillId="25" borderId="22" xfId="97" applyFont="1" applyFill="1" applyBorder="1" applyAlignment="1">
      <alignment horizontal="left" vertical="top"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5229C15D-5877-4C3F-96F5-8356DC3FC294}"/>
    <cellStyle name="Normal 6" xfId="98" xr:uid="{8708CF82-BD78-45C4-8ACD-9663158A9715}"/>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65C8688D-212A-4A13-9477-72A4B5381C45}"/>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workbookViewId="0">
      <selection activeCell="C23" sqref="C23"/>
    </sheetView>
  </sheetViews>
  <sheetFormatPr defaultRowHeight="12.75" x14ac:dyDescent="0.2"/>
  <cols>
    <col min="1" max="3" width="9.42578125" customWidth="1"/>
    <col min="4" max="4" width="8.85546875" style="30" customWidth="1"/>
    <col min="5" max="7" width="8.85546875" customWidth="1"/>
    <col min="8" max="8" width="9.42578125" customWidth="1"/>
  </cols>
  <sheetData>
    <row r="1" spans="1:8" ht="15.75" x14ac:dyDescent="0.25">
      <c r="A1" s="9" t="s">
        <v>0</v>
      </c>
      <c r="B1" s="3"/>
      <c r="C1" s="3"/>
      <c r="D1" s="29"/>
      <c r="E1" s="1"/>
      <c r="F1" s="1"/>
      <c r="G1" s="1"/>
      <c r="H1" s="1"/>
    </row>
    <row r="2" spans="1:8" ht="15.75" x14ac:dyDescent="0.25">
      <c r="A2" s="1"/>
    </row>
    <row r="3" spans="1:8" s="2" customFormat="1" x14ac:dyDescent="0.2">
      <c r="A3" s="68"/>
      <c r="B3" s="68"/>
      <c r="C3" s="68"/>
      <c r="D3" s="31" t="s">
        <v>7</v>
      </c>
      <c r="E3" s="6" t="s">
        <v>8</v>
      </c>
      <c r="F3" s="6" t="s">
        <v>9</v>
      </c>
      <c r="G3" s="6" t="s">
        <v>10</v>
      </c>
      <c r="H3" s="7" t="s">
        <v>11</v>
      </c>
    </row>
    <row r="4" spans="1:8" x14ac:dyDescent="0.2">
      <c r="A4" s="67" t="s">
        <v>24</v>
      </c>
      <c r="B4" s="67"/>
      <c r="C4" s="67"/>
      <c r="D4" s="32">
        <v>0</v>
      </c>
      <c r="E4" s="4">
        <v>17</v>
      </c>
      <c r="F4" s="4">
        <v>11.6</v>
      </c>
      <c r="G4" s="5">
        <v>11.6</v>
      </c>
      <c r="H4" s="8">
        <f t="shared" ref="H4:H10" si="0">SUM(E4:G4)</f>
        <v>40.200000000000003</v>
      </c>
    </row>
    <row r="5" spans="1:8" x14ac:dyDescent="0.2">
      <c r="A5" s="67" t="s">
        <v>25</v>
      </c>
      <c r="B5" s="67"/>
      <c r="C5" s="67"/>
      <c r="D5" s="32">
        <v>0</v>
      </c>
      <c r="E5" s="4">
        <v>12</v>
      </c>
      <c r="F5" s="4">
        <v>9.6</v>
      </c>
      <c r="G5" s="5">
        <v>9.6</v>
      </c>
      <c r="H5" s="8">
        <f t="shared" si="0"/>
        <v>31.200000000000003</v>
      </c>
    </row>
    <row r="6" spans="1:8" x14ac:dyDescent="0.2">
      <c r="A6" s="67" t="s">
        <v>26</v>
      </c>
      <c r="B6" s="67"/>
      <c r="C6" s="67"/>
      <c r="D6" s="32">
        <v>0</v>
      </c>
      <c r="E6" s="4">
        <v>5.5</v>
      </c>
      <c r="F6" s="4">
        <v>4.4000000000000004</v>
      </c>
      <c r="G6" s="5">
        <v>4.4000000000000004</v>
      </c>
      <c r="H6" s="8">
        <f t="shared" si="0"/>
        <v>14.3</v>
      </c>
    </row>
    <row r="7" spans="1:8" x14ac:dyDescent="0.2">
      <c r="A7" s="67" t="s">
        <v>27</v>
      </c>
      <c r="B7" s="67"/>
      <c r="C7" s="67"/>
      <c r="D7" s="32">
        <v>0</v>
      </c>
      <c r="E7" s="4">
        <v>17</v>
      </c>
      <c r="F7" s="4">
        <v>13.6</v>
      </c>
      <c r="G7" s="5">
        <v>9.6</v>
      </c>
      <c r="H7" s="8">
        <f t="shared" si="0"/>
        <v>40.200000000000003</v>
      </c>
    </row>
    <row r="8" spans="1:8" x14ac:dyDescent="0.2">
      <c r="A8" s="67" t="s">
        <v>28</v>
      </c>
      <c r="B8" s="67"/>
      <c r="C8" s="67"/>
      <c r="D8" s="32">
        <v>0</v>
      </c>
      <c r="E8" s="4">
        <v>22</v>
      </c>
      <c r="F8" s="4">
        <v>17.600000000000001</v>
      </c>
      <c r="G8" s="5">
        <v>17.600000000000001</v>
      </c>
      <c r="H8" s="8">
        <f t="shared" si="0"/>
        <v>57.2</v>
      </c>
    </row>
    <row r="9" spans="1:8" x14ac:dyDescent="0.2">
      <c r="A9" s="67" t="s">
        <v>29</v>
      </c>
      <c r="B9" s="67"/>
      <c r="C9" s="67"/>
      <c r="D9" s="32">
        <v>0</v>
      </c>
      <c r="E9" s="4">
        <v>7</v>
      </c>
      <c r="F9" s="4">
        <v>9.6</v>
      </c>
      <c r="G9" s="5">
        <v>5.6</v>
      </c>
      <c r="H9" s="8">
        <f t="shared" si="0"/>
        <v>22.200000000000003</v>
      </c>
    </row>
    <row r="10" spans="1:8" x14ac:dyDescent="0.2">
      <c r="A10" s="67" t="s">
        <v>30</v>
      </c>
      <c r="B10" s="67"/>
      <c r="C10" s="67"/>
      <c r="D10" s="32">
        <v>0</v>
      </c>
      <c r="E10" s="4">
        <v>15.5</v>
      </c>
      <c r="F10" s="4">
        <v>12.4</v>
      </c>
      <c r="G10" s="5">
        <v>8.4</v>
      </c>
      <c r="H10" s="8">
        <f t="shared" si="0"/>
        <v>36.299999999999997</v>
      </c>
    </row>
    <row r="12" spans="1:8" ht="51" x14ac:dyDescent="0.2">
      <c r="D12" s="33" t="s">
        <v>23</v>
      </c>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workbookViewId="0">
      <selection activeCell="I23" sqref="I23"/>
    </sheetView>
  </sheetViews>
  <sheetFormatPr defaultRowHeight="12.75" x14ac:dyDescent="0.2"/>
  <cols>
    <col min="1" max="3" width="9.42578125" customWidth="1"/>
    <col min="4" max="4" width="8.85546875" style="30" customWidth="1"/>
    <col min="5" max="7" width="8.85546875" customWidth="1"/>
    <col min="8" max="8" width="9.42578125" customWidth="1"/>
  </cols>
  <sheetData>
    <row r="1" spans="1:10" ht="15.75" x14ac:dyDescent="0.25">
      <c r="A1" s="9" t="s">
        <v>0</v>
      </c>
      <c r="B1" s="3"/>
      <c r="C1" s="3"/>
      <c r="D1" s="29"/>
      <c r="E1" s="1"/>
      <c r="F1" s="1"/>
      <c r="G1" s="1"/>
      <c r="H1" s="1"/>
    </row>
    <row r="2" spans="1:10" ht="15.75" x14ac:dyDescent="0.25">
      <c r="A2" s="1"/>
    </row>
    <row r="3" spans="1:10" s="2" customFormat="1" x14ac:dyDescent="0.2">
      <c r="A3" s="68"/>
      <c r="B3" s="68"/>
      <c r="C3" s="68"/>
      <c r="D3" s="31" t="s">
        <v>7</v>
      </c>
      <c r="E3" s="6" t="s">
        <v>8</v>
      </c>
      <c r="F3" s="6" t="s">
        <v>9</v>
      </c>
      <c r="G3" s="6" t="s">
        <v>10</v>
      </c>
      <c r="H3" s="7" t="s">
        <v>11</v>
      </c>
    </row>
    <row r="4" spans="1:10" x14ac:dyDescent="0.2">
      <c r="A4" s="67" t="s">
        <v>24</v>
      </c>
      <c r="B4" s="67"/>
      <c r="C4" s="67"/>
      <c r="D4" s="32">
        <v>0</v>
      </c>
      <c r="E4" s="4">
        <v>19</v>
      </c>
      <c r="F4" s="4">
        <v>16</v>
      </c>
      <c r="G4" s="5">
        <v>16.399999999999999</v>
      </c>
      <c r="H4" s="8">
        <f t="shared" ref="H4:H10" si="0">SUM(E4:G4)</f>
        <v>51.4</v>
      </c>
    </row>
    <row r="5" spans="1:10" x14ac:dyDescent="0.2">
      <c r="A5" s="67" t="s">
        <v>25</v>
      </c>
      <c r="B5" s="67"/>
      <c r="C5" s="67"/>
      <c r="D5" s="32">
        <v>0</v>
      </c>
      <c r="E5" s="4">
        <v>22.5</v>
      </c>
      <c r="F5" s="4">
        <v>18</v>
      </c>
      <c r="G5" s="5">
        <v>18</v>
      </c>
      <c r="H5" s="8">
        <f t="shared" si="0"/>
        <v>58.5</v>
      </c>
    </row>
    <row r="6" spans="1:10" x14ac:dyDescent="0.2">
      <c r="A6" s="67" t="s">
        <v>26</v>
      </c>
      <c r="B6" s="67"/>
      <c r="C6" s="67"/>
      <c r="D6" s="32">
        <v>0</v>
      </c>
      <c r="E6" s="4">
        <v>5</v>
      </c>
      <c r="F6" s="4">
        <v>4</v>
      </c>
      <c r="G6" s="5">
        <v>4</v>
      </c>
      <c r="H6" s="8">
        <f t="shared" si="0"/>
        <v>13</v>
      </c>
      <c r="J6" s="2"/>
    </row>
    <row r="7" spans="1:10" x14ac:dyDescent="0.2">
      <c r="A7" s="67" t="s">
        <v>27</v>
      </c>
      <c r="B7" s="67"/>
      <c r="C7" s="67"/>
      <c r="D7" s="32">
        <v>0</v>
      </c>
      <c r="E7" s="4">
        <v>23.5</v>
      </c>
      <c r="F7" s="4">
        <v>18.8</v>
      </c>
      <c r="G7" s="5">
        <v>18</v>
      </c>
      <c r="H7" s="8">
        <f t="shared" si="0"/>
        <v>60.3</v>
      </c>
    </row>
    <row r="8" spans="1:10" x14ac:dyDescent="0.2">
      <c r="A8" s="67" t="s">
        <v>28</v>
      </c>
      <c r="B8" s="67"/>
      <c r="C8" s="67"/>
      <c r="D8" s="32">
        <v>0</v>
      </c>
      <c r="E8" s="4">
        <v>25</v>
      </c>
      <c r="F8" s="4">
        <v>18.8</v>
      </c>
      <c r="G8" s="5">
        <v>18</v>
      </c>
      <c r="H8" s="8">
        <f t="shared" si="0"/>
        <v>61.8</v>
      </c>
    </row>
    <row r="9" spans="1:10" x14ac:dyDescent="0.2">
      <c r="A9" s="67" t="s">
        <v>29</v>
      </c>
      <c r="B9" s="67"/>
      <c r="C9" s="67"/>
      <c r="D9" s="32">
        <v>0</v>
      </c>
      <c r="E9" s="4">
        <v>19</v>
      </c>
      <c r="F9" s="4">
        <v>14</v>
      </c>
      <c r="G9" s="5">
        <v>15.2</v>
      </c>
      <c r="H9" s="8">
        <f t="shared" si="0"/>
        <v>48.2</v>
      </c>
    </row>
    <row r="10" spans="1:10" x14ac:dyDescent="0.2">
      <c r="A10" s="67" t="s">
        <v>30</v>
      </c>
      <c r="B10" s="67"/>
      <c r="C10" s="67"/>
      <c r="D10" s="32">
        <v>0</v>
      </c>
      <c r="E10" s="4">
        <v>23</v>
      </c>
      <c r="F10" s="4">
        <v>18</v>
      </c>
      <c r="G10" s="5">
        <v>18</v>
      </c>
      <c r="H10" s="8">
        <f t="shared" si="0"/>
        <v>59</v>
      </c>
    </row>
    <row r="12" spans="1:10" ht="51" x14ac:dyDescent="0.2">
      <c r="D12" s="33" t="s">
        <v>23</v>
      </c>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workbookViewId="0">
      <selection activeCell="G18" sqref="G18"/>
    </sheetView>
  </sheetViews>
  <sheetFormatPr defaultRowHeight="12.75" x14ac:dyDescent="0.2"/>
  <cols>
    <col min="1" max="3" width="9.42578125" customWidth="1"/>
    <col min="4" max="4" width="8.85546875" style="30" customWidth="1"/>
    <col min="5" max="7" width="8.85546875" customWidth="1"/>
    <col min="8" max="8" width="9.42578125" customWidth="1"/>
  </cols>
  <sheetData>
    <row r="1" spans="1:8" ht="15.75" x14ac:dyDescent="0.25">
      <c r="A1" s="9" t="s">
        <v>0</v>
      </c>
      <c r="B1" s="3"/>
      <c r="C1" s="3"/>
      <c r="D1" s="29"/>
      <c r="E1" s="1"/>
      <c r="F1" s="1"/>
      <c r="G1" s="1"/>
      <c r="H1" s="1"/>
    </row>
    <row r="2" spans="1:8" ht="15.75" x14ac:dyDescent="0.25">
      <c r="A2" s="1"/>
    </row>
    <row r="3" spans="1:8" s="2" customFormat="1" x14ac:dyDescent="0.2">
      <c r="A3" s="68"/>
      <c r="B3" s="68"/>
      <c r="C3" s="68"/>
      <c r="D3" s="31" t="s">
        <v>7</v>
      </c>
      <c r="E3" s="6" t="s">
        <v>8</v>
      </c>
      <c r="F3" s="6" t="s">
        <v>9</v>
      </c>
      <c r="G3" s="6" t="s">
        <v>10</v>
      </c>
      <c r="H3" s="7" t="s">
        <v>11</v>
      </c>
    </row>
    <row r="4" spans="1:8" x14ac:dyDescent="0.2">
      <c r="A4" s="67" t="s">
        <v>24</v>
      </c>
      <c r="B4" s="67"/>
      <c r="C4" s="67"/>
      <c r="D4" s="32">
        <v>0</v>
      </c>
      <c r="E4" s="4">
        <v>15</v>
      </c>
      <c r="F4" s="4">
        <v>12</v>
      </c>
      <c r="G4" s="5">
        <v>12</v>
      </c>
      <c r="H4" s="8">
        <f t="shared" ref="H4:H10" si="0">SUM(E4:G4)</f>
        <v>39</v>
      </c>
    </row>
    <row r="5" spans="1:8" x14ac:dyDescent="0.2">
      <c r="A5" s="67" t="s">
        <v>25</v>
      </c>
      <c r="B5" s="67"/>
      <c r="C5" s="67"/>
      <c r="D5" s="32">
        <v>0</v>
      </c>
      <c r="E5" s="4">
        <v>20</v>
      </c>
      <c r="F5" s="4">
        <v>12</v>
      </c>
      <c r="G5" s="5">
        <v>12</v>
      </c>
      <c r="H5" s="8">
        <f t="shared" si="0"/>
        <v>44</v>
      </c>
    </row>
    <row r="6" spans="1:8" x14ac:dyDescent="0.2">
      <c r="A6" s="67" t="s">
        <v>26</v>
      </c>
      <c r="B6" s="67"/>
      <c r="C6" s="67"/>
      <c r="D6" s="32">
        <v>0</v>
      </c>
      <c r="E6" s="4">
        <v>5</v>
      </c>
      <c r="F6" s="4">
        <v>4</v>
      </c>
      <c r="G6" s="5">
        <v>4</v>
      </c>
      <c r="H6" s="8">
        <f t="shared" si="0"/>
        <v>13</v>
      </c>
    </row>
    <row r="7" spans="1:8" x14ac:dyDescent="0.2">
      <c r="A7" s="67" t="s">
        <v>27</v>
      </c>
      <c r="B7" s="67"/>
      <c r="C7" s="67"/>
      <c r="D7" s="32">
        <v>0</v>
      </c>
      <c r="E7" s="4">
        <v>20</v>
      </c>
      <c r="F7" s="4">
        <v>12</v>
      </c>
      <c r="G7" s="5">
        <v>12</v>
      </c>
      <c r="H7" s="8">
        <f t="shared" si="0"/>
        <v>44</v>
      </c>
    </row>
    <row r="8" spans="1:8" x14ac:dyDescent="0.2">
      <c r="A8" s="67" t="s">
        <v>28</v>
      </c>
      <c r="B8" s="67"/>
      <c r="C8" s="67"/>
      <c r="D8" s="32">
        <v>0</v>
      </c>
      <c r="E8" s="4">
        <v>20</v>
      </c>
      <c r="F8" s="4">
        <v>16</v>
      </c>
      <c r="G8" s="5">
        <v>16</v>
      </c>
      <c r="H8" s="8">
        <f t="shared" si="0"/>
        <v>52</v>
      </c>
    </row>
    <row r="9" spans="1:8" x14ac:dyDescent="0.2">
      <c r="A9" s="67" t="s">
        <v>29</v>
      </c>
      <c r="B9" s="67"/>
      <c r="C9" s="67"/>
      <c r="D9" s="32">
        <v>0</v>
      </c>
      <c r="E9" s="4">
        <v>17.5</v>
      </c>
      <c r="F9" s="4">
        <v>12</v>
      </c>
      <c r="G9" s="5">
        <v>12</v>
      </c>
      <c r="H9" s="8">
        <f t="shared" si="0"/>
        <v>41.5</v>
      </c>
    </row>
    <row r="10" spans="1:8" x14ac:dyDescent="0.2">
      <c r="A10" s="67" t="s">
        <v>30</v>
      </c>
      <c r="B10" s="67"/>
      <c r="C10" s="67"/>
      <c r="D10" s="32">
        <v>0</v>
      </c>
      <c r="E10" s="4">
        <v>17.5</v>
      </c>
      <c r="F10" s="4">
        <v>12</v>
      </c>
      <c r="G10" s="5">
        <v>12</v>
      </c>
      <c r="H10" s="8">
        <f t="shared" si="0"/>
        <v>41.5</v>
      </c>
    </row>
    <row r="12" spans="1:8" ht="51" x14ac:dyDescent="0.2">
      <c r="D12" s="33" t="s">
        <v>23</v>
      </c>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workbookViewId="0">
      <selection activeCell="E16" sqref="E16"/>
    </sheetView>
  </sheetViews>
  <sheetFormatPr defaultRowHeight="12.75" x14ac:dyDescent="0.2"/>
  <cols>
    <col min="1" max="3" width="9.42578125" customWidth="1"/>
    <col min="4" max="4" width="8.85546875" style="30" customWidth="1"/>
    <col min="5" max="7" width="8.85546875" customWidth="1"/>
    <col min="8" max="8" width="9.42578125" customWidth="1"/>
  </cols>
  <sheetData>
    <row r="1" spans="1:8" ht="15.75" x14ac:dyDescent="0.25">
      <c r="A1" s="9" t="s">
        <v>0</v>
      </c>
      <c r="B1" s="3"/>
      <c r="C1" s="3"/>
      <c r="D1" s="29"/>
      <c r="E1" s="1"/>
      <c r="F1" s="1"/>
      <c r="G1" s="1"/>
      <c r="H1" s="1"/>
    </row>
    <row r="2" spans="1:8" ht="15.75" x14ac:dyDescent="0.25">
      <c r="A2" s="1"/>
    </row>
    <row r="3" spans="1:8" s="2" customFormat="1" x14ac:dyDescent="0.2">
      <c r="A3" s="68"/>
      <c r="B3" s="68"/>
      <c r="C3" s="68"/>
      <c r="D3" s="31" t="s">
        <v>7</v>
      </c>
      <c r="E3" s="6" t="s">
        <v>8</v>
      </c>
      <c r="F3" s="6" t="s">
        <v>9</v>
      </c>
      <c r="G3" s="6" t="s">
        <v>10</v>
      </c>
      <c r="H3" s="7" t="s">
        <v>11</v>
      </c>
    </row>
    <row r="4" spans="1:8" x14ac:dyDescent="0.2">
      <c r="A4" s="67" t="s">
        <v>24</v>
      </c>
      <c r="B4" s="67"/>
      <c r="C4" s="67"/>
      <c r="D4" s="32">
        <v>0</v>
      </c>
      <c r="E4" s="4">
        <v>20</v>
      </c>
      <c r="F4" s="4">
        <v>12</v>
      </c>
      <c r="G4" s="5">
        <v>12</v>
      </c>
      <c r="H4" s="8">
        <f t="shared" ref="H4:H10" si="0">SUM(E4:G4)</f>
        <v>44</v>
      </c>
    </row>
    <row r="5" spans="1:8" x14ac:dyDescent="0.2">
      <c r="A5" s="67" t="s">
        <v>25</v>
      </c>
      <c r="B5" s="67"/>
      <c r="C5" s="67"/>
      <c r="D5" s="32">
        <v>0</v>
      </c>
      <c r="E5" s="4">
        <v>20</v>
      </c>
      <c r="F5" s="4">
        <v>12</v>
      </c>
      <c r="G5" s="5">
        <v>12</v>
      </c>
      <c r="H5" s="8">
        <f t="shared" si="0"/>
        <v>44</v>
      </c>
    </row>
    <row r="6" spans="1:8" x14ac:dyDescent="0.2">
      <c r="A6" s="67" t="s">
        <v>26</v>
      </c>
      <c r="B6" s="67"/>
      <c r="C6" s="67"/>
      <c r="D6" s="32">
        <v>0</v>
      </c>
      <c r="E6" s="4">
        <v>20</v>
      </c>
      <c r="F6" s="4">
        <v>16</v>
      </c>
      <c r="G6" s="5">
        <v>12</v>
      </c>
      <c r="H6" s="8">
        <f t="shared" si="0"/>
        <v>48</v>
      </c>
    </row>
    <row r="7" spans="1:8" x14ac:dyDescent="0.2">
      <c r="A7" s="67" t="s">
        <v>27</v>
      </c>
      <c r="B7" s="67"/>
      <c r="C7" s="67"/>
      <c r="D7" s="32">
        <v>0</v>
      </c>
      <c r="E7" s="4">
        <v>20</v>
      </c>
      <c r="F7" s="4">
        <v>16</v>
      </c>
      <c r="G7" s="5">
        <v>16</v>
      </c>
      <c r="H7" s="8">
        <f t="shared" si="0"/>
        <v>52</v>
      </c>
    </row>
    <row r="8" spans="1:8" x14ac:dyDescent="0.2">
      <c r="A8" s="67" t="s">
        <v>28</v>
      </c>
      <c r="B8" s="67"/>
      <c r="C8" s="67"/>
      <c r="D8" s="32">
        <v>0</v>
      </c>
      <c r="E8" s="4">
        <v>20</v>
      </c>
      <c r="F8" s="4">
        <v>20</v>
      </c>
      <c r="G8" s="5">
        <v>20</v>
      </c>
      <c r="H8" s="8">
        <f t="shared" si="0"/>
        <v>60</v>
      </c>
    </row>
    <row r="9" spans="1:8" x14ac:dyDescent="0.2">
      <c r="A9" s="67" t="s">
        <v>29</v>
      </c>
      <c r="B9" s="67"/>
      <c r="C9" s="67"/>
      <c r="D9" s="32">
        <v>0</v>
      </c>
      <c r="E9" s="4">
        <v>20</v>
      </c>
      <c r="F9" s="4">
        <v>16</v>
      </c>
      <c r="G9" s="5">
        <v>12</v>
      </c>
      <c r="H9" s="8">
        <f t="shared" si="0"/>
        <v>48</v>
      </c>
    </row>
    <row r="10" spans="1:8" x14ac:dyDescent="0.2">
      <c r="A10" s="67" t="s">
        <v>30</v>
      </c>
      <c r="B10" s="67"/>
      <c r="C10" s="67"/>
      <c r="D10" s="32">
        <v>0</v>
      </c>
      <c r="E10" s="4">
        <v>20</v>
      </c>
      <c r="F10" s="4">
        <v>12</v>
      </c>
      <c r="G10" s="5">
        <v>12</v>
      </c>
      <c r="H10" s="8">
        <f t="shared" si="0"/>
        <v>44</v>
      </c>
    </row>
    <row r="12" spans="1:8" ht="51" x14ac:dyDescent="0.2">
      <c r="D12" s="33" t="s">
        <v>23</v>
      </c>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12"/>
  <sheetViews>
    <sheetView workbookViewId="0">
      <selection activeCell="H31" sqref="H31"/>
    </sheetView>
  </sheetViews>
  <sheetFormatPr defaultRowHeight="12.75" x14ac:dyDescent="0.2"/>
  <cols>
    <col min="1" max="3" width="9.42578125" customWidth="1"/>
    <col min="4" max="4" width="8.85546875" style="30" customWidth="1"/>
    <col min="5" max="7" width="8.85546875" customWidth="1"/>
    <col min="8" max="8" width="9.42578125" customWidth="1"/>
  </cols>
  <sheetData>
    <row r="1" spans="1:8" ht="15.75" x14ac:dyDescent="0.25">
      <c r="A1" s="9" t="s">
        <v>0</v>
      </c>
      <c r="B1" s="3"/>
      <c r="C1" s="3"/>
      <c r="D1" s="29"/>
      <c r="E1" s="1"/>
      <c r="F1" s="1"/>
      <c r="G1" s="1"/>
      <c r="H1" s="1"/>
    </row>
    <row r="2" spans="1:8" ht="15.75" x14ac:dyDescent="0.25">
      <c r="A2" s="1"/>
    </row>
    <row r="3" spans="1:8" s="2" customFormat="1" x14ac:dyDescent="0.2">
      <c r="A3" s="68"/>
      <c r="B3" s="68"/>
      <c r="C3" s="68"/>
      <c r="D3" s="31" t="s">
        <v>7</v>
      </c>
      <c r="E3" s="6" t="s">
        <v>8</v>
      </c>
      <c r="F3" s="6" t="s">
        <v>9</v>
      </c>
      <c r="G3" s="6" t="s">
        <v>10</v>
      </c>
      <c r="H3" s="7" t="s">
        <v>11</v>
      </c>
    </row>
    <row r="4" spans="1:8" x14ac:dyDescent="0.2">
      <c r="A4" s="67" t="s">
        <v>24</v>
      </c>
      <c r="B4" s="67"/>
      <c r="C4" s="67"/>
      <c r="D4" s="32">
        <v>24.5</v>
      </c>
      <c r="E4" s="4">
        <v>15</v>
      </c>
      <c r="F4" s="4">
        <v>12</v>
      </c>
      <c r="G4" s="5">
        <v>16</v>
      </c>
      <c r="H4" s="8">
        <f t="shared" ref="H4:H10" si="0">SUM(E4:G4)</f>
        <v>43</v>
      </c>
    </row>
    <row r="5" spans="1:8" x14ac:dyDescent="0.2">
      <c r="A5" s="67" t="s">
        <v>25</v>
      </c>
      <c r="B5" s="67"/>
      <c r="C5" s="67"/>
      <c r="D5" s="32">
        <v>28</v>
      </c>
      <c r="E5" s="4">
        <v>12</v>
      </c>
      <c r="F5" s="4">
        <v>12</v>
      </c>
      <c r="G5" s="5">
        <v>14</v>
      </c>
      <c r="H5" s="8">
        <f t="shared" si="0"/>
        <v>38</v>
      </c>
    </row>
    <row r="6" spans="1:8" x14ac:dyDescent="0.2">
      <c r="A6" s="67" t="s">
        <v>26</v>
      </c>
      <c r="B6" s="67"/>
      <c r="C6" s="67"/>
      <c r="D6" s="32">
        <v>17.5</v>
      </c>
      <c r="E6" s="4">
        <v>15</v>
      </c>
      <c r="F6" s="4">
        <v>12</v>
      </c>
      <c r="G6" s="5">
        <v>16</v>
      </c>
      <c r="H6" s="8">
        <f t="shared" si="0"/>
        <v>43</v>
      </c>
    </row>
    <row r="7" spans="1:8" x14ac:dyDescent="0.2">
      <c r="A7" s="67" t="s">
        <v>27</v>
      </c>
      <c r="B7" s="67"/>
      <c r="C7" s="67"/>
      <c r="D7" s="32">
        <v>35</v>
      </c>
      <c r="E7" s="4">
        <v>20</v>
      </c>
      <c r="F7" s="4">
        <v>16</v>
      </c>
      <c r="G7" s="5">
        <v>16</v>
      </c>
      <c r="H7" s="8">
        <f t="shared" si="0"/>
        <v>52</v>
      </c>
    </row>
    <row r="8" spans="1:8" x14ac:dyDescent="0.2">
      <c r="A8" s="67" t="s">
        <v>28</v>
      </c>
      <c r="B8" s="67"/>
      <c r="C8" s="67"/>
      <c r="D8" s="32">
        <v>34.300000000000004</v>
      </c>
      <c r="E8" s="4">
        <v>22.5</v>
      </c>
      <c r="F8" s="4">
        <v>18</v>
      </c>
      <c r="G8" s="5">
        <v>18</v>
      </c>
      <c r="H8" s="8">
        <f t="shared" si="0"/>
        <v>58.5</v>
      </c>
    </row>
    <row r="9" spans="1:8" x14ac:dyDescent="0.2">
      <c r="A9" s="67" t="s">
        <v>29</v>
      </c>
      <c r="B9" s="67"/>
      <c r="C9" s="67"/>
      <c r="D9" s="32">
        <v>14</v>
      </c>
      <c r="E9" s="4">
        <v>12.5</v>
      </c>
      <c r="F9" s="4">
        <v>12</v>
      </c>
      <c r="G9" s="5">
        <v>14</v>
      </c>
      <c r="H9" s="8">
        <f t="shared" si="0"/>
        <v>38.5</v>
      </c>
    </row>
    <row r="10" spans="1:8" x14ac:dyDescent="0.2">
      <c r="A10" s="67" t="s">
        <v>30</v>
      </c>
      <c r="B10" s="67"/>
      <c r="C10" s="67"/>
      <c r="D10" s="32">
        <v>17.5</v>
      </c>
      <c r="E10" s="4">
        <v>12.5</v>
      </c>
      <c r="F10" s="4">
        <v>12</v>
      </c>
      <c r="G10" s="5">
        <v>14</v>
      </c>
      <c r="H10" s="8">
        <f t="shared" si="0"/>
        <v>38.5</v>
      </c>
    </row>
    <row r="12" spans="1:8" ht="51" x14ac:dyDescent="0.2">
      <c r="D12" s="33" t="s">
        <v>23</v>
      </c>
    </row>
  </sheetData>
  <mergeCells count="8">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3"/>
  <sheetViews>
    <sheetView tabSelected="1" workbookViewId="0">
      <selection activeCell="C17" sqref="C17"/>
    </sheetView>
  </sheetViews>
  <sheetFormatPr defaultRowHeight="15" x14ac:dyDescent="0.2"/>
  <cols>
    <col min="1" max="1" width="33" style="13" customWidth="1"/>
    <col min="2" max="7" width="7.7109375" style="13" customWidth="1"/>
    <col min="8" max="9" width="7.5703125" style="13" customWidth="1"/>
    <col min="10" max="12" width="7.7109375" style="13" customWidth="1"/>
    <col min="13" max="16384" width="9.140625" style="13"/>
  </cols>
  <sheetData>
    <row r="1" spans="1:15" ht="15.75" x14ac:dyDescent="0.25">
      <c r="A1" s="10" t="s">
        <v>12</v>
      </c>
      <c r="B1" s="10"/>
      <c r="C1" s="10"/>
      <c r="D1" s="10"/>
      <c r="E1" s="10"/>
      <c r="F1" s="10"/>
      <c r="G1" s="10"/>
      <c r="H1" s="10"/>
      <c r="I1" s="12"/>
      <c r="J1" s="12"/>
    </row>
    <row r="2" spans="1:15" ht="6" customHeight="1" x14ac:dyDescent="0.25">
      <c r="A2" s="10"/>
      <c r="B2" s="10"/>
      <c r="C2" s="10"/>
      <c r="D2" s="10"/>
      <c r="E2" s="10"/>
      <c r="F2" s="10"/>
      <c r="G2" s="10"/>
      <c r="H2" s="10"/>
      <c r="I2" s="12"/>
      <c r="J2" s="12"/>
    </row>
    <row r="3" spans="1:15" s="35" customFormat="1" ht="15.75" x14ac:dyDescent="0.25">
      <c r="A3" s="70" t="s">
        <v>22</v>
      </c>
      <c r="B3" s="70"/>
      <c r="C3" s="70"/>
      <c r="D3" s="70"/>
      <c r="E3" s="70"/>
      <c r="F3" s="70"/>
      <c r="G3" s="70"/>
      <c r="H3" s="70"/>
      <c r="I3" s="34"/>
      <c r="J3" s="34"/>
    </row>
    <row r="4" spans="1:15" x14ac:dyDescent="0.2">
      <c r="A4" s="11"/>
      <c r="B4" s="11"/>
      <c r="C4" s="11"/>
      <c r="D4" s="11"/>
      <c r="E4" s="11"/>
      <c r="F4" s="11"/>
      <c r="G4" s="11"/>
      <c r="H4" s="11"/>
    </row>
    <row r="5" spans="1:15" ht="15.75" x14ac:dyDescent="0.25">
      <c r="G5" s="69" t="s">
        <v>18</v>
      </c>
      <c r="H5" s="69"/>
      <c r="I5" s="12"/>
      <c r="J5" s="12"/>
      <c r="K5" s="69" t="s">
        <v>19</v>
      </c>
      <c r="L5" s="69"/>
      <c r="M5" s="12"/>
      <c r="N5" s="69" t="s">
        <v>20</v>
      </c>
      <c r="O5" s="69"/>
    </row>
    <row r="6" spans="1:15" s="17" customFormat="1" ht="135" customHeight="1" x14ac:dyDescent="0.2">
      <c r="A6" s="14"/>
      <c r="B6" s="15" t="s">
        <v>2</v>
      </c>
      <c r="C6" s="15" t="s">
        <v>3</v>
      </c>
      <c r="D6" s="15" t="s">
        <v>4</v>
      </c>
      <c r="E6" s="15" t="s">
        <v>5</v>
      </c>
      <c r="F6" s="15" t="s">
        <v>6</v>
      </c>
      <c r="G6" s="15" t="s">
        <v>13</v>
      </c>
      <c r="H6" s="26" t="s">
        <v>14</v>
      </c>
      <c r="J6" s="16" t="str">
        <f>F6</f>
        <v>Evaluator 5</v>
      </c>
      <c r="K6" s="15" t="s">
        <v>16</v>
      </c>
      <c r="L6" s="26" t="s">
        <v>15</v>
      </c>
      <c r="N6" s="15" t="s">
        <v>1</v>
      </c>
      <c r="O6" s="26" t="s">
        <v>17</v>
      </c>
    </row>
    <row r="7" spans="1:15" ht="16.5" customHeight="1" x14ac:dyDescent="0.25">
      <c r="A7" s="36" t="str">
        <f>'Vendor 5'!A4:D4</f>
        <v>American Janitorial Services</v>
      </c>
      <c r="B7" s="18">
        <f>'Vendor 1'!H4</f>
        <v>40.200000000000003</v>
      </c>
      <c r="C7" s="18">
        <f>'Vendor 2'!H4</f>
        <v>51.4</v>
      </c>
      <c r="D7" s="18">
        <f>'Vendor 3'!H4</f>
        <v>39</v>
      </c>
      <c r="E7" s="18">
        <f>'Vendor 4'!H4</f>
        <v>44</v>
      </c>
      <c r="F7" s="19">
        <f>'Vendor 5'!H4</f>
        <v>43</v>
      </c>
      <c r="G7" s="18">
        <f t="shared" ref="G7:G13" si="0">AVERAGE(B7:F7)</f>
        <v>43.519999999999996</v>
      </c>
      <c r="H7" s="27">
        <f>RANK(G7,$G$7:$G$13,0)</f>
        <v>4</v>
      </c>
      <c r="J7" s="21">
        <f>'Vendor 5'!D4</f>
        <v>24.5</v>
      </c>
      <c r="K7" s="18">
        <f>AVERAGE(J7)</f>
        <v>24.5</v>
      </c>
      <c r="L7" s="27">
        <f>RANK(K7,$K$7:$K$13,0)</f>
        <v>4</v>
      </c>
      <c r="N7" s="22">
        <f>G7+K7</f>
        <v>68.02</v>
      </c>
      <c r="O7" s="27">
        <f>RANK(N7,$N$7:$N$13,0)</f>
        <v>4</v>
      </c>
    </row>
    <row r="8" spans="1:15" ht="16.5" customHeight="1" x14ac:dyDescent="0.25">
      <c r="A8" s="37" t="str">
        <f>'Vendor 5'!A5:D5</f>
        <v>CCC Inc</v>
      </c>
      <c r="B8" s="18">
        <f>'Vendor 1'!H5</f>
        <v>31.200000000000003</v>
      </c>
      <c r="C8" s="18">
        <f>'Vendor 2'!H5</f>
        <v>58.5</v>
      </c>
      <c r="D8" s="18">
        <f>'Vendor 3'!H5</f>
        <v>44</v>
      </c>
      <c r="E8" s="18">
        <f>'Vendor 4'!H5</f>
        <v>44</v>
      </c>
      <c r="F8" s="19">
        <f>'Vendor 5'!H5</f>
        <v>38</v>
      </c>
      <c r="G8" s="20">
        <f t="shared" si="0"/>
        <v>43.14</v>
      </c>
      <c r="H8" s="28">
        <f t="shared" ref="H8:H13" si="1">RANK(G8,$G$7:$G$13,0)</f>
        <v>5</v>
      </c>
      <c r="J8" s="23">
        <f>'Vendor 5'!D5</f>
        <v>28</v>
      </c>
      <c r="K8" s="20">
        <f t="shared" ref="K8:K13" si="2">AVERAGE(J8)</f>
        <v>28</v>
      </c>
      <c r="L8" s="28">
        <f t="shared" ref="L8:L13" si="3">RANK(K8,$K$7:$K$13,0)</f>
        <v>3</v>
      </c>
      <c r="N8" s="24">
        <f t="shared" ref="N8:N13" si="4">G8+K8</f>
        <v>71.14</v>
      </c>
      <c r="O8" s="28">
        <f t="shared" ref="O8:O12" si="5">RANK(N8,$N$7:$N$13,0)</f>
        <v>3</v>
      </c>
    </row>
    <row r="9" spans="1:15" ht="16.5" customHeight="1" x14ac:dyDescent="0.25">
      <c r="A9" s="37" t="str">
        <f>'Vendor 5'!A6:D6</f>
        <v>CNS Janitorial</v>
      </c>
      <c r="B9" s="18">
        <f>'Vendor 1'!H6</f>
        <v>14.3</v>
      </c>
      <c r="C9" s="18">
        <f>'Vendor 2'!H6</f>
        <v>13</v>
      </c>
      <c r="D9" s="18">
        <f>'Vendor 3'!H6</f>
        <v>13</v>
      </c>
      <c r="E9" s="18">
        <f>'Vendor 4'!H6</f>
        <v>48</v>
      </c>
      <c r="F9" s="19">
        <f>'Vendor 5'!H6</f>
        <v>43</v>
      </c>
      <c r="G9" s="20">
        <f t="shared" si="0"/>
        <v>26.26</v>
      </c>
      <c r="H9" s="28">
        <f t="shared" si="1"/>
        <v>7</v>
      </c>
      <c r="J9" s="23">
        <f>'Vendor 5'!D6</f>
        <v>17.5</v>
      </c>
      <c r="K9" s="20">
        <f t="shared" si="2"/>
        <v>17.5</v>
      </c>
      <c r="L9" s="28">
        <f t="shared" si="3"/>
        <v>5</v>
      </c>
      <c r="N9" s="24">
        <f t="shared" si="4"/>
        <v>43.760000000000005</v>
      </c>
      <c r="O9" s="28">
        <f t="shared" si="5"/>
        <v>7</v>
      </c>
    </row>
    <row r="10" spans="1:15" ht="15.75" x14ac:dyDescent="0.25">
      <c r="A10" s="37" t="str">
        <f>'Vendor 5'!A7:D7</f>
        <v>Elite Janitorial Services</v>
      </c>
      <c r="B10" s="18">
        <f>'Vendor 1'!H7</f>
        <v>40.200000000000003</v>
      </c>
      <c r="C10" s="18">
        <f>'Vendor 2'!H7</f>
        <v>60.3</v>
      </c>
      <c r="D10" s="18">
        <f>'Vendor 3'!H7</f>
        <v>44</v>
      </c>
      <c r="E10" s="18">
        <f>'Vendor 4'!H7</f>
        <v>52</v>
      </c>
      <c r="F10" s="19">
        <f>'Vendor 5'!H7</f>
        <v>52</v>
      </c>
      <c r="G10" s="20">
        <f t="shared" si="0"/>
        <v>49.7</v>
      </c>
      <c r="H10" s="28">
        <f t="shared" si="1"/>
        <v>2</v>
      </c>
      <c r="J10" s="23">
        <f>'Vendor 5'!D7</f>
        <v>35</v>
      </c>
      <c r="K10" s="20">
        <f t="shared" si="2"/>
        <v>35</v>
      </c>
      <c r="L10" s="28">
        <f t="shared" si="3"/>
        <v>1</v>
      </c>
      <c r="N10" s="24">
        <f t="shared" si="4"/>
        <v>84.7</v>
      </c>
      <c r="O10" s="28">
        <f t="shared" si="5"/>
        <v>2</v>
      </c>
    </row>
    <row r="11" spans="1:15" s="64" customFormat="1" ht="15.75" x14ac:dyDescent="0.25">
      <c r="A11" s="59" t="str">
        <f>'Vendor 5'!A8:D8</f>
        <v>Metroclean</v>
      </c>
      <c r="B11" s="60">
        <f>'Vendor 1'!H8</f>
        <v>57.2</v>
      </c>
      <c r="C11" s="60">
        <f>'Vendor 2'!H8</f>
        <v>61.8</v>
      </c>
      <c r="D11" s="60">
        <f>'Vendor 3'!H8</f>
        <v>52</v>
      </c>
      <c r="E11" s="60">
        <f>'Vendor 4'!H8</f>
        <v>60</v>
      </c>
      <c r="F11" s="61">
        <f>'Vendor 5'!H8</f>
        <v>58.5</v>
      </c>
      <c r="G11" s="62">
        <f t="shared" si="0"/>
        <v>57.9</v>
      </c>
      <c r="H11" s="63">
        <f t="shared" si="1"/>
        <v>1</v>
      </c>
      <c r="J11" s="65">
        <f>'Vendor 5'!D8</f>
        <v>34.300000000000004</v>
      </c>
      <c r="K11" s="62">
        <f t="shared" si="2"/>
        <v>34.300000000000004</v>
      </c>
      <c r="L11" s="63">
        <f t="shared" si="3"/>
        <v>2</v>
      </c>
      <c r="N11" s="66">
        <f t="shared" si="4"/>
        <v>92.2</v>
      </c>
      <c r="O11" s="63">
        <f t="shared" si="5"/>
        <v>1</v>
      </c>
    </row>
    <row r="12" spans="1:15" ht="15.75" x14ac:dyDescent="0.25">
      <c r="A12" s="37" t="str">
        <f>'Vendor 5'!A9:D9</f>
        <v>On The Go Janitorial, LLC</v>
      </c>
      <c r="B12" s="18">
        <f>'Vendor 1'!H9</f>
        <v>22.200000000000003</v>
      </c>
      <c r="C12" s="18">
        <f>'Vendor 2'!H9</f>
        <v>48.2</v>
      </c>
      <c r="D12" s="18">
        <f>'Vendor 3'!H9</f>
        <v>41.5</v>
      </c>
      <c r="E12" s="18">
        <f>'Vendor 4'!H9</f>
        <v>48</v>
      </c>
      <c r="F12" s="19">
        <f>'Vendor 5'!H9</f>
        <v>38.5</v>
      </c>
      <c r="G12" s="20">
        <f t="shared" si="0"/>
        <v>39.68</v>
      </c>
      <c r="H12" s="28">
        <f t="shared" si="1"/>
        <v>6</v>
      </c>
      <c r="J12" s="23">
        <f>'Vendor 5'!D9</f>
        <v>14</v>
      </c>
      <c r="K12" s="20">
        <f t="shared" si="2"/>
        <v>14</v>
      </c>
      <c r="L12" s="28">
        <f t="shared" si="3"/>
        <v>7</v>
      </c>
      <c r="N12" s="24">
        <f t="shared" si="4"/>
        <v>53.68</v>
      </c>
      <c r="O12" s="28">
        <f t="shared" si="5"/>
        <v>6</v>
      </c>
    </row>
    <row r="13" spans="1:15" ht="15.75" x14ac:dyDescent="0.25">
      <c r="A13" s="37" t="str">
        <f>'Vendor 5'!A10:D10</f>
        <v>StarBuildingServices</v>
      </c>
      <c r="B13" s="18">
        <f>'Vendor 1'!H10</f>
        <v>36.299999999999997</v>
      </c>
      <c r="C13" s="18">
        <f>'Vendor 2'!H10</f>
        <v>59</v>
      </c>
      <c r="D13" s="18">
        <f>'Vendor 3'!H10</f>
        <v>41.5</v>
      </c>
      <c r="E13" s="18">
        <f>'Vendor 4'!H10</f>
        <v>44</v>
      </c>
      <c r="F13" s="19">
        <f>'Vendor 5'!H10</f>
        <v>38.5</v>
      </c>
      <c r="G13" s="20">
        <f t="shared" si="0"/>
        <v>43.86</v>
      </c>
      <c r="H13" s="28">
        <f t="shared" si="1"/>
        <v>3</v>
      </c>
      <c r="J13" s="23">
        <f>'Vendor 5'!D10</f>
        <v>17.5</v>
      </c>
      <c r="K13" s="20">
        <f t="shared" si="2"/>
        <v>17.5</v>
      </c>
      <c r="L13" s="28">
        <f t="shared" si="3"/>
        <v>5</v>
      </c>
      <c r="N13" s="24">
        <f t="shared" si="4"/>
        <v>61.36</v>
      </c>
      <c r="O13" s="28">
        <f>RANK(N13,$N$7:$N$13,0)</f>
        <v>5</v>
      </c>
    </row>
    <row r="32" spans="1:1" x14ac:dyDescent="0.2">
      <c r="A32" s="25" t="s">
        <v>21</v>
      </c>
    </row>
    <row r="33" spans="1:1" x14ac:dyDescent="0.2">
      <c r="A33" s="25"/>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8624-5679-4FBE-968E-6CF1437641D1}">
  <dimension ref="A1:AB51"/>
  <sheetViews>
    <sheetView zoomScaleNormal="100" workbookViewId="0">
      <selection activeCell="B14" sqref="B14:D14"/>
    </sheetView>
  </sheetViews>
  <sheetFormatPr defaultRowHeight="12.75" x14ac:dyDescent="0.2"/>
  <cols>
    <col min="1" max="1" width="26.140625" style="38" bestFit="1" customWidth="1"/>
    <col min="2" max="28" width="9.5703125" style="38" customWidth="1"/>
    <col min="29" max="16384" width="9.140625" style="38"/>
  </cols>
  <sheetData>
    <row r="1" spans="1:13" ht="15.75" customHeight="1" x14ac:dyDescent="0.25">
      <c r="A1" s="71" t="s">
        <v>45</v>
      </c>
      <c r="B1" s="71"/>
      <c r="C1" s="71"/>
      <c r="D1" s="71"/>
      <c r="E1" s="71"/>
      <c r="F1" s="71"/>
      <c r="G1" s="71"/>
      <c r="H1" s="71"/>
      <c r="I1" s="71"/>
      <c r="J1" s="58"/>
    </row>
    <row r="2" spans="1:13" ht="15.75" x14ac:dyDescent="0.25">
      <c r="A2" s="80" t="s">
        <v>44</v>
      </c>
      <c r="B2" s="80"/>
      <c r="C2" s="80"/>
      <c r="D2" s="80"/>
      <c r="E2" s="80"/>
      <c r="F2" s="80"/>
      <c r="G2" s="80"/>
      <c r="H2" s="80"/>
      <c r="I2" s="80"/>
      <c r="J2" s="57"/>
    </row>
    <row r="3" spans="1:13" x14ac:dyDescent="0.2">
      <c r="A3" s="56" t="s">
        <v>43</v>
      </c>
      <c r="B3" s="78"/>
      <c r="C3" s="78"/>
      <c r="D3" s="78"/>
    </row>
    <row r="4" spans="1:13" ht="15" customHeight="1" x14ac:dyDescent="0.2">
      <c r="A4" s="56" t="s">
        <v>42</v>
      </c>
      <c r="B4" s="79" t="s">
        <v>41</v>
      </c>
      <c r="C4" s="79"/>
      <c r="D4" s="79"/>
      <c r="E4" s="55"/>
    </row>
    <row r="5" spans="1:13" ht="20.25" customHeight="1" x14ac:dyDescent="0.25">
      <c r="A5" s="81" t="s">
        <v>40</v>
      </c>
      <c r="B5" s="81"/>
      <c r="C5" s="54"/>
      <c r="D5" s="54"/>
      <c r="E5" s="54"/>
      <c r="F5" s="54"/>
      <c r="G5" s="54"/>
    </row>
    <row r="6" spans="1:13" ht="24.75" customHeight="1" thickBot="1" x14ac:dyDescent="0.25">
      <c r="A6" s="53"/>
      <c r="B6" s="82" t="s">
        <v>39</v>
      </c>
      <c r="C6" s="82"/>
      <c r="D6" s="82"/>
      <c r="E6" s="82"/>
      <c r="F6" s="82"/>
      <c r="G6" s="82"/>
      <c r="H6" s="82"/>
      <c r="I6" s="82"/>
    </row>
    <row r="7" spans="1:13" ht="15" customHeight="1" x14ac:dyDescent="0.25">
      <c r="B7" s="52"/>
    </row>
    <row r="8" spans="1:13" ht="15" customHeight="1" x14ac:dyDescent="0.25">
      <c r="B8" s="52"/>
    </row>
    <row r="9" spans="1:13" ht="15" customHeight="1" x14ac:dyDescent="0.25">
      <c r="B9" s="52"/>
    </row>
    <row r="10" spans="1:13" ht="15" customHeight="1" x14ac:dyDescent="0.2"/>
    <row r="11" spans="1:13" ht="11.25" customHeight="1" thickBot="1" x14ac:dyDescent="0.25"/>
    <row r="12" spans="1:13" s="51" customFormat="1" ht="13.5" thickBot="1" x14ac:dyDescent="0.25">
      <c r="B12" s="72" t="s">
        <v>38</v>
      </c>
      <c r="C12" s="73"/>
      <c r="D12" s="74"/>
      <c r="E12" s="72" t="s">
        <v>37</v>
      </c>
      <c r="F12" s="73"/>
      <c r="G12" s="74"/>
      <c r="H12" s="72" t="s">
        <v>36</v>
      </c>
      <c r="I12" s="73"/>
      <c r="J12" s="74"/>
      <c r="K12" s="72" t="s">
        <v>35</v>
      </c>
      <c r="L12" s="73"/>
      <c r="M12" s="74"/>
    </row>
    <row r="13" spans="1:13" s="51" customFormat="1" ht="112.5" customHeight="1" x14ac:dyDescent="0.2">
      <c r="B13" s="84" t="s">
        <v>46</v>
      </c>
      <c r="C13" s="85"/>
      <c r="D13" s="86"/>
      <c r="E13" s="87" t="s">
        <v>34</v>
      </c>
      <c r="F13" s="85"/>
      <c r="G13" s="86"/>
      <c r="H13" s="87" t="s">
        <v>33</v>
      </c>
      <c r="I13" s="85"/>
      <c r="J13" s="86"/>
      <c r="K13" s="87" t="s">
        <v>32</v>
      </c>
      <c r="L13" s="85"/>
      <c r="M13" s="86"/>
    </row>
    <row r="14" spans="1:13" s="47" customFormat="1" ht="11.25" x14ac:dyDescent="0.2">
      <c r="A14" s="50"/>
      <c r="B14" s="75" t="s">
        <v>31</v>
      </c>
      <c r="C14" s="76"/>
      <c r="D14" s="77"/>
      <c r="E14" s="75" t="s">
        <v>31</v>
      </c>
      <c r="F14" s="76"/>
      <c r="G14" s="77"/>
      <c r="H14" s="75" t="s">
        <v>31</v>
      </c>
      <c r="I14" s="76"/>
      <c r="J14" s="77"/>
      <c r="K14" s="75" t="s">
        <v>31</v>
      </c>
      <c r="L14" s="76"/>
      <c r="M14" s="77"/>
    </row>
    <row r="15" spans="1:13" s="47" customFormat="1" ht="13.5" customHeight="1" x14ac:dyDescent="0.2">
      <c r="A15" s="49" t="s">
        <v>24</v>
      </c>
      <c r="B15" s="83"/>
      <c r="C15" s="83"/>
      <c r="D15" s="83"/>
      <c r="E15" s="83"/>
      <c r="F15" s="83"/>
      <c r="G15" s="83"/>
      <c r="H15" s="83"/>
      <c r="I15" s="83"/>
      <c r="J15" s="83"/>
      <c r="K15" s="83"/>
      <c r="L15" s="83"/>
      <c r="M15" s="83"/>
    </row>
    <row r="16" spans="1:13" s="47" customFormat="1" x14ac:dyDescent="0.2">
      <c r="A16" s="48" t="s">
        <v>25</v>
      </c>
      <c r="B16" s="83"/>
      <c r="C16" s="83"/>
      <c r="D16" s="83"/>
      <c r="E16" s="83"/>
      <c r="F16" s="83"/>
      <c r="G16" s="83"/>
      <c r="H16" s="83"/>
      <c r="I16" s="83"/>
      <c r="J16" s="83"/>
      <c r="K16" s="83"/>
      <c r="L16" s="83"/>
      <c r="M16" s="83"/>
    </row>
    <row r="17" spans="1:28" s="47" customFormat="1" x14ac:dyDescent="0.2">
      <c r="A17" s="48" t="s">
        <v>26</v>
      </c>
      <c r="B17" s="83"/>
      <c r="C17" s="83"/>
      <c r="D17" s="83"/>
      <c r="E17" s="83"/>
      <c r="F17" s="83"/>
      <c r="G17" s="83"/>
      <c r="H17" s="83"/>
      <c r="I17" s="83"/>
      <c r="J17" s="83"/>
      <c r="K17" s="83"/>
      <c r="L17" s="83"/>
      <c r="M17" s="83"/>
    </row>
    <row r="18" spans="1:28" s="47" customFormat="1" x14ac:dyDescent="0.2">
      <c r="A18" s="48" t="s">
        <v>27</v>
      </c>
      <c r="B18" s="83"/>
      <c r="C18" s="83"/>
      <c r="D18" s="83"/>
      <c r="E18" s="83"/>
      <c r="F18" s="83"/>
      <c r="G18" s="83"/>
      <c r="H18" s="83"/>
      <c r="I18" s="83"/>
      <c r="J18" s="83"/>
      <c r="K18" s="83"/>
      <c r="L18" s="83"/>
      <c r="M18" s="83"/>
    </row>
    <row r="19" spans="1:28" s="47" customFormat="1" x14ac:dyDescent="0.2">
      <c r="A19" s="48" t="s">
        <v>28</v>
      </c>
      <c r="B19" s="83"/>
      <c r="C19" s="83"/>
      <c r="D19" s="83"/>
      <c r="E19" s="83"/>
      <c r="F19" s="83"/>
      <c r="G19" s="83"/>
      <c r="H19" s="83"/>
      <c r="I19" s="83"/>
      <c r="J19" s="83"/>
      <c r="K19" s="83"/>
      <c r="L19" s="83"/>
      <c r="M19" s="83"/>
    </row>
    <row r="20" spans="1:28" s="47" customFormat="1" x14ac:dyDescent="0.2">
      <c r="A20" s="48" t="s">
        <v>29</v>
      </c>
      <c r="B20" s="83"/>
      <c r="C20" s="83"/>
      <c r="D20" s="83"/>
      <c r="E20" s="83"/>
      <c r="F20" s="83"/>
      <c r="G20" s="83"/>
      <c r="H20" s="83"/>
      <c r="I20" s="83"/>
      <c r="J20" s="83"/>
      <c r="K20" s="83"/>
      <c r="L20" s="83"/>
      <c r="M20" s="83"/>
    </row>
    <row r="21" spans="1:28" s="47" customFormat="1" x14ac:dyDescent="0.2">
      <c r="A21" s="48" t="s">
        <v>30</v>
      </c>
      <c r="B21" s="83"/>
      <c r="C21" s="83"/>
      <c r="D21" s="83"/>
      <c r="E21" s="83"/>
      <c r="F21" s="83"/>
      <c r="G21" s="83"/>
      <c r="H21" s="83"/>
      <c r="I21" s="83"/>
      <c r="J21" s="83"/>
      <c r="K21" s="83"/>
      <c r="L21" s="83"/>
      <c r="M21" s="83"/>
    </row>
    <row r="22" spans="1:28" s="45" customFormat="1" ht="7.5"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row>
    <row r="23" spans="1:28" s="44" customFormat="1" ht="6.75" customHeight="1" x14ac:dyDescent="0.2"/>
    <row r="25" spans="1:28" x14ac:dyDescent="0.2">
      <c r="A25" s="43"/>
      <c r="G25" s="40"/>
      <c r="H25" s="40"/>
    </row>
    <row r="26" spans="1:28" x14ac:dyDescent="0.2">
      <c r="A26" s="42"/>
      <c r="G26" s="40"/>
      <c r="H26" s="40"/>
      <c r="I26" s="40"/>
      <c r="J26" s="40"/>
    </row>
    <row r="27" spans="1:28" x14ac:dyDescent="0.2">
      <c r="A27" s="41"/>
      <c r="B27" s="41"/>
      <c r="C27" s="41"/>
      <c r="G27" s="40"/>
      <c r="H27" s="40"/>
      <c r="I27" s="40"/>
      <c r="J27" s="40"/>
    </row>
    <row r="28" spans="1:28" x14ac:dyDescent="0.2">
      <c r="A28" s="41"/>
      <c r="B28" s="41"/>
      <c r="C28" s="41"/>
      <c r="G28" s="40"/>
      <c r="H28" s="40"/>
      <c r="I28" s="40"/>
      <c r="J28" s="40"/>
    </row>
    <row r="29" spans="1:28" x14ac:dyDescent="0.2">
      <c r="A29" s="41"/>
      <c r="B29" s="41"/>
      <c r="C29" s="41"/>
      <c r="G29" s="40"/>
      <c r="H29" s="40"/>
      <c r="I29" s="40"/>
      <c r="J29" s="40"/>
    </row>
    <row r="30" spans="1:28" x14ac:dyDescent="0.2">
      <c r="A30" s="41"/>
      <c r="B30" s="41"/>
      <c r="C30" s="41"/>
      <c r="G30" s="40"/>
      <c r="H30" s="40"/>
      <c r="I30" s="40"/>
      <c r="J30" s="40"/>
    </row>
    <row r="31" spans="1:28" x14ac:dyDescent="0.2">
      <c r="A31" s="41"/>
      <c r="B31" s="41"/>
      <c r="C31" s="41"/>
      <c r="G31" s="40"/>
      <c r="H31" s="40"/>
      <c r="I31" s="40"/>
      <c r="J31" s="40"/>
    </row>
    <row r="32" spans="1:28" x14ac:dyDescent="0.2">
      <c r="A32" s="41"/>
      <c r="B32" s="41"/>
      <c r="C32" s="41"/>
      <c r="G32" s="40"/>
      <c r="H32" s="40"/>
      <c r="I32" s="40"/>
      <c r="J32" s="40"/>
    </row>
    <row r="33" spans="9:13" x14ac:dyDescent="0.2">
      <c r="I33" s="40"/>
      <c r="J33" s="40"/>
      <c r="K33" s="40"/>
      <c r="L33" s="40"/>
    </row>
    <row r="34" spans="9:13" x14ac:dyDescent="0.2">
      <c r="I34" s="40"/>
      <c r="J34" s="40"/>
      <c r="K34" s="40"/>
      <c r="L34" s="40"/>
      <c r="M34" s="40"/>
    </row>
    <row r="35" spans="9:13" x14ac:dyDescent="0.2">
      <c r="L35" s="40"/>
      <c r="M35" s="40"/>
    </row>
    <row r="36" spans="9:13" x14ac:dyDescent="0.2">
      <c r="L36" s="40"/>
      <c r="M36" s="40"/>
    </row>
    <row r="37" spans="9:13" x14ac:dyDescent="0.2">
      <c r="L37" s="40"/>
      <c r="M37" s="40"/>
    </row>
    <row r="38" spans="9:13" x14ac:dyDescent="0.2">
      <c r="L38" s="40"/>
      <c r="M38" s="40"/>
    </row>
    <row r="51" spans="1:1" x14ac:dyDescent="0.2">
      <c r="A51" s="39"/>
    </row>
  </sheetData>
  <mergeCells count="46">
    <mergeCell ref="E21:G21"/>
    <mergeCell ref="H21:J21"/>
    <mergeCell ref="K21:M21"/>
    <mergeCell ref="K17:M17"/>
    <mergeCell ref="K20:M20"/>
    <mergeCell ref="E19:G19"/>
    <mergeCell ref="H19:J19"/>
    <mergeCell ref="K19:M19"/>
    <mergeCell ref="E18:G18"/>
    <mergeCell ref="H18:J18"/>
    <mergeCell ref="K18:M18"/>
    <mergeCell ref="E20:G20"/>
    <mergeCell ref="H20:J20"/>
    <mergeCell ref="K12:M12"/>
    <mergeCell ref="B13:D13"/>
    <mergeCell ref="E13:G13"/>
    <mergeCell ref="H13:J13"/>
    <mergeCell ref="K13:M13"/>
    <mergeCell ref="B12:D12"/>
    <mergeCell ref="E12:G12"/>
    <mergeCell ref="B15:D15"/>
    <mergeCell ref="B16:D16"/>
    <mergeCell ref="B17:D17"/>
    <mergeCell ref="B21:D21"/>
    <mergeCell ref="K14:M14"/>
    <mergeCell ref="E16:G16"/>
    <mergeCell ref="B18:D18"/>
    <mergeCell ref="B19:D19"/>
    <mergeCell ref="B20:D20"/>
    <mergeCell ref="E17:G17"/>
    <mergeCell ref="H17:J17"/>
    <mergeCell ref="H16:J16"/>
    <mergeCell ref="K16:M16"/>
    <mergeCell ref="E15:G15"/>
    <mergeCell ref="H15:J15"/>
    <mergeCell ref="K15:M15"/>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Vendor 1</vt:lpstr>
      <vt:lpstr>Vendor 2</vt:lpstr>
      <vt:lpstr>Vendor 3</vt:lpstr>
      <vt:lpstr>Vendor 4</vt:lpstr>
      <vt:lpstr>Vendor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2024-06-27T21:05:58Z</dcterms:modified>
</cp:coreProperties>
</file>