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T:\PURCHASING_New\03_Active Procurement\FY2024\Formal Solicitation.24\RFP730-24034 UH Automatic Door Services REBID JAMIL\Evaluations\"/>
    </mc:Choice>
  </mc:AlternateContent>
  <xr:revisionPtr revIDLastSave="0" documentId="8_{E8C12460-C7B7-4A48-BFB6-8FCF425F1941}" xr6:coauthVersionLast="47" xr6:coauthVersionMax="47" xr10:uidLastSave="{00000000-0000-0000-0000-000000000000}"/>
  <bookViews>
    <workbookView xWindow="-120" yWindow="-120" windowWidth="29040" windowHeight="15840" activeTab="6" xr2:uid="{00000000-000D-0000-FFFF-FFFF00000000}"/>
  </bookViews>
  <sheets>
    <sheet name="1" sheetId="2" r:id="rId1"/>
    <sheet name="2" sheetId="3" r:id="rId2"/>
    <sheet name="3" sheetId="9" r:id="rId3"/>
    <sheet name="4" sheetId="10" r:id="rId4"/>
    <sheet name="5" sheetId="11" r:id="rId5"/>
    <sheet name="6" sheetId="5" r:id="rId6"/>
    <sheet name="Summary" sheetId="1" r:id="rId7"/>
    <sheet name="Evaluation"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 l="1"/>
  <c r="K7" i="1"/>
  <c r="K6" i="1"/>
  <c r="A8" i="1"/>
  <c r="D8" i="1"/>
  <c r="E8" i="1"/>
  <c r="F8" i="1"/>
  <c r="G8" i="1"/>
  <c r="G7" i="1"/>
  <c r="F7" i="1"/>
  <c r="E7" i="1"/>
  <c r="D7" i="1"/>
  <c r="A7" i="1"/>
  <c r="H5" i="5" l="1"/>
  <c r="H4" i="5"/>
  <c r="H5" i="11"/>
  <c r="H4" i="11"/>
  <c r="H5" i="10"/>
  <c r="H4" i="10"/>
  <c r="H5" i="9"/>
  <c r="H4" i="9"/>
  <c r="H5" i="3"/>
  <c r="C8" i="1" s="1"/>
  <c r="H4" i="3"/>
  <c r="C7" i="1" s="1"/>
  <c r="H5" i="2"/>
  <c r="B8" i="1" s="1"/>
  <c r="H4" i="2"/>
  <c r="B7" i="1" s="1"/>
  <c r="L7" i="1" l="1"/>
  <c r="L8" i="1"/>
  <c r="M8" i="1" l="1"/>
  <c r="M7" i="1"/>
  <c r="H7" i="1" l="1"/>
  <c r="O7" i="1" s="1"/>
  <c r="H8" i="1"/>
  <c r="O8" i="1" s="1"/>
  <c r="P8" i="1" s="1"/>
  <c r="P7" i="1" l="1"/>
  <c r="I8" i="1"/>
  <c r="I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ABB1247A-6076-45CA-AD77-DE92CE67D79C}">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<sst xmlns="http://schemas.openxmlformats.org/spreadsheetml/2006/main" count="89" uniqueCount="44">
  <si>
    <t xml:space="preserve">RESPONDENT SUMMARY </t>
  </si>
  <si>
    <t>Total Score</t>
  </si>
  <si>
    <t>Evaluator 1</t>
  </si>
  <si>
    <t>Evaluator 2</t>
  </si>
  <si>
    <t>Evaluator 3</t>
  </si>
  <si>
    <t>Evaluator 4</t>
  </si>
  <si>
    <t>Evaluator 5</t>
  </si>
  <si>
    <t>Evaluator 6</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</si>
  <si>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</si>
  <si>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</si>
  <si>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</si>
  <si>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</si>
  <si>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</si>
  <si>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</si>
  <si>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</si>
  <si>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</si>
  <si>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</si>
  <si>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</si>
  <si>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</si>
  <si>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</si>
  <si>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</si>
  <si>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</si>
  <si>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</si>
  <si>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RFP730-24034 UH Automatic Door Services REBID</t>
  </si>
  <si>
    <t>Allegion</t>
  </si>
  <si>
    <t>Door Control Services</t>
  </si>
  <si>
    <t xml:space="preserve">University of Houston Evaluation Matrix </t>
  </si>
  <si>
    <t>RFP730-24034 UH Automatic Doors Services REBID</t>
  </si>
  <si>
    <t>Name</t>
  </si>
  <si>
    <t>Evaluation Due Date</t>
  </si>
  <si>
    <t>5/17/2024 @ 5 PM CT</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</si>
  <si>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</si>
  <si>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</si>
  <si>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</si>
  <si>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</si>
  <si>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</si>
  <si>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</si>
  <si>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Respondent’s Cost: labor/ trip / overtime
**ONLY  WILL EVALUATE COST**</t>
  </si>
  <si>
    <t>Respondent’s qualifications and experience with a focus on renovations with short durations completed for the University of Houston System (including any component university) or other institutions of higher education</t>
  </si>
  <si>
    <t>Respondent’s Safety Record History</t>
  </si>
  <si>
    <t>Respondent’s project planning and scheduling</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</si>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</sst>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name val="Arial"/>
      <family val="2"/>
    </font>
    <font>
      <sz val="10"/>
      <color rgb="FFFF0000"/>
      <name val="Arial"/>
      <family val="2"/>
    </font>
    <font>
      <b/>
      <sz val="10"/>
      <color rgb="FFFF0000"/>
      <name val="Arial"/>
      <family val="2"/>
    </font>
    <font>
      <b/>
      <sz val="10"/>
      <color theme="1"/>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7">
    <xf numFmtId="0" fontId="0" fillId="0" borderId="0"/>
    <xf numFmtId="44" fontId="15" fillId="0" borderId="0" applyFont="0" applyFill="0" applyBorder="0" applyAlignment="0" applyProtection="0"/>
    <xf numFmtId="0" fontId="15" fillId="0" borderId="0"/>
    <xf numFmtId="0" fontId="12" fillId="0" borderId="0"/>
    <xf numFmtId="0" fontId="12" fillId="0" borderId="0"/>
    <xf numFmtId="0" fontId="15" fillId="2" borderId="1" applyNumberFormat="0" applyFont="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16" fillId="2" borderId="1" applyNumberFormat="0" applyFont="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1"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5" fillId="0" borderId="0"/>
    <xf numFmtId="0" fontId="15" fillId="2" borderId="1" applyNumberFormat="0" applyFont="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15" fillId="0" borderId="0"/>
    <xf numFmtId="0" fontId="15" fillId="2" borderId="1" applyNumberFormat="0" applyFont="0" applyAlignment="0" applyProtection="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44" fillId="0" borderId="0" applyNumberFormat="0" applyFill="0" applyBorder="0" applyAlignment="0" applyProtection="0"/>
  </cellStyleXfs>
  <cellXfs count="86">
    <xf numFmtId="0" fontId="0" fillId="0" borderId="0" xfId="0"/>
    <xf numFmtId="0" fontId="13" fillId="0" borderId="0" xfId="0" applyFont="1"/>
    <xf numFmtId="0" fontId="15" fillId="0" borderId="0" xfId="0" applyFont="1"/>
    <xf numFmtId="0" fontId="13" fillId="0" borderId="0" xfId="0" applyFont="1" applyAlignment="1">
      <alignment horizontal="left"/>
    </xf>
    <xf numFmtId="0" fontId="36" fillId="0" borderId="0" xfId="0" applyFont="1" applyAlignment="1">
      <alignment horizontal="left"/>
    </xf>
    <xf numFmtId="0" fontId="36" fillId="26" borderId="0" xfId="0" applyFont="1" applyFill="1"/>
    <xf numFmtId="0" fontId="37" fillId="26" borderId="0" xfId="0" applyFont="1" applyFill="1"/>
    <xf numFmtId="0" fontId="13" fillId="26" borderId="0" xfId="0" applyFont="1" applyFill="1"/>
    <xf numFmtId="0" fontId="14" fillId="26" borderId="0" xfId="0" applyFont="1" applyFill="1"/>
    <xf numFmtId="0" fontId="13" fillId="26" borderId="0" xfId="0" applyFont="1" applyFill="1" applyAlignment="1">
      <alignment horizontal="left" vertical="center"/>
    </xf>
    <xf numFmtId="0" fontId="13" fillId="26" borderId="0" xfId="0" applyFont="1" applyFill="1" applyAlignment="1">
      <alignment horizontal="right" textRotation="90" wrapText="1"/>
    </xf>
    <xf numFmtId="0" fontId="34" fillId="26" borderId="0" xfId="0" applyFont="1" applyFill="1" applyAlignment="1">
      <alignment horizontal="right" textRotation="90" wrapText="1"/>
    </xf>
    <xf numFmtId="0" fontId="13" fillId="26" borderId="0" xfId="0" applyFont="1" applyFill="1" applyAlignment="1">
      <alignment horizontal="center" vertical="center"/>
    </xf>
    <xf numFmtId="4" fontId="14" fillId="26" borderId="11" xfId="0" applyNumberFormat="1" applyFont="1" applyFill="1" applyBorder="1" applyAlignment="1">
      <alignment horizontal="right"/>
    </xf>
    <xf numFmtId="4" fontId="35" fillId="26" borderId="11" xfId="0" applyNumberFormat="1" applyFont="1" applyFill="1" applyBorder="1" applyAlignment="1">
      <alignment horizontal="right"/>
    </xf>
    <xf numFmtId="0" fontId="14" fillId="26" borderId="11" xfId="0" applyFont="1" applyFill="1" applyBorder="1" applyAlignment="1">
      <alignment horizontal="right"/>
    </xf>
    <xf numFmtId="4" fontId="14" fillId="26" borderId="11" xfId="0" applyNumberFormat="1" applyFont="1" applyFill="1" applyBorder="1"/>
    <xf numFmtId="0" fontId="14" fillId="26" borderId="11" xfId="0" applyFont="1" applyFill="1" applyBorder="1" applyAlignment="1">
      <alignment horizontal="left"/>
    </xf>
    <xf numFmtId="0" fontId="38" fillId="26" borderId="0" xfId="0" applyFont="1" applyFill="1"/>
    <xf numFmtId="0" fontId="34" fillId="25" borderId="14" xfId="0" applyFont="1" applyFill="1" applyBorder="1" applyAlignment="1">
      <alignment horizontal="right" textRotation="90"/>
    </xf>
    <xf numFmtId="0" fontId="35" fillId="25" borderId="13" xfId="0" applyFont="1" applyFill="1" applyBorder="1" applyAlignment="1">
      <alignment horizontal="right"/>
    </xf>
    <xf numFmtId="4" fontId="14" fillId="24" borderId="12" xfId="0" applyNumberFormat="1" applyFont="1" applyFill="1" applyBorder="1" applyAlignment="1">
      <alignment horizontal="right"/>
    </xf>
    <xf numFmtId="4" fontId="35" fillId="24" borderId="11" xfId="0" applyNumberFormat="1" applyFont="1" applyFill="1" applyBorder="1" applyAlignment="1">
      <alignment horizontal="right"/>
    </xf>
    <xf numFmtId="0" fontId="14" fillId="24" borderId="0" xfId="0" applyFont="1" applyFill="1"/>
    <xf numFmtId="0" fontId="14" fillId="24" borderId="11" xfId="0" applyFont="1" applyFill="1" applyBorder="1" applyAlignment="1">
      <alignment horizontal="left"/>
    </xf>
    <xf numFmtId="0" fontId="35" fillId="24" borderId="15" xfId="0" applyFont="1" applyFill="1" applyBorder="1" applyAlignment="1">
      <alignment horizontal="right"/>
    </xf>
    <xf numFmtId="0" fontId="14" fillId="24" borderId="11" xfId="0" applyFont="1" applyFill="1" applyBorder="1" applyAlignment="1">
      <alignment horizontal="right"/>
    </xf>
    <xf numFmtId="4" fontId="14" fillId="24" borderId="12" xfId="0" applyNumberFormat="1" applyFont="1" applyFill="1" applyBorder="1"/>
    <xf numFmtId="4" fontId="14" fillId="24" borderId="11" xfId="0" applyNumberFormat="1" applyFont="1" applyFill="1" applyBorder="1" applyAlignment="1">
      <alignment horizontal="right"/>
    </xf>
    <xf numFmtId="0" fontId="15" fillId="0" borderId="0" xfId="98"/>
    <xf numFmtId="0" fontId="39" fillId="0" borderId="10" xfId="100" applyFont="1" applyBorder="1" applyAlignment="1">
      <alignment horizontal="right"/>
    </xf>
    <xf numFmtId="0" fontId="41" fillId="0" borderId="10" xfId="100" applyFont="1" applyBorder="1" applyAlignment="1">
      <alignment horizontal="right"/>
    </xf>
    <xf numFmtId="0" fontId="40" fillId="0" borderId="0" xfId="98" applyFont="1"/>
    <xf numFmtId="0" fontId="42" fillId="0" borderId="10" xfId="100" applyFont="1" applyBorder="1" applyAlignment="1">
      <alignment horizontal="center"/>
    </xf>
    <xf numFmtId="0" fontId="39" fillId="0" borderId="0" xfId="98" applyFont="1" applyAlignment="1">
      <alignment horizontal="left"/>
    </xf>
    <xf numFmtId="0" fontId="36" fillId="26" borderId="0" xfId="0" applyFont="1" applyFill="1" applyAlignment="1">
      <alignment horizontal="right"/>
    </xf>
    <xf numFmtId="0" fontId="36" fillId="0" borderId="0" xfId="0" applyFont="1" applyAlignment="1">
      <alignment horizontal="left"/>
    </xf>
    <xf numFmtId="0" fontId="13" fillId="26" borderId="0" xfId="98" applyFont="1" applyFill="1" applyAlignment="1">
      <alignment horizontal="left" wrapText="1"/>
    </xf>
    <xf numFmtId="0" fontId="13" fillId="26" borderId="0" xfId="98" applyFont="1" applyFill="1" applyAlignment="1">
      <alignment wrapText="1"/>
    </xf>
    <xf numFmtId="0" fontId="15" fillId="26" borderId="0" xfId="98" applyFill="1"/>
    <xf numFmtId="0" fontId="13" fillId="0" borderId="0" xfId="98" applyFont="1" applyAlignment="1">
      <alignment horizontal="left"/>
    </xf>
    <xf numFmtId="0" fontId="14" fillId="26" borderId="0" xfId="98" applyFont="1" applyFill="1"/>
    <xf numFmtId="0" fontId="42" fillId="26" borderId="0" xfId="105" applyFont="1" applyFill="1" applyAlignment="1">
      <alignment horizontal="left"/>
    </xf>
    <xf numFmtId="0" fontId="15" fillId="24" borderId="0" xfId="105" applyFont="1" applyFill="1" applyAlignment="1">
      <alignment horizontal="center"/>
    </xf>
    <xf numFmtId="164" fontId="43" fillId="0" borderId="0" xfId="105" applyNumberFormat="1" applyFont="1" applyAlignment="1">
      <alignment horizontal="center"/>
    </xf>
    <xf numFmtId="0" fontId="43" fillId="26" borderId="0" xfId="105" applyFont="1" applyFill="1"/>
    <xf numFmtId="0" fontId="45" fillId="26" borderId="0" xfId="106" applyFont="1" applyFill="1" applyAlignment="1">
      <alignment horizontal="left" wrapText="1"/>
    </xf>
    <xf numFmtId="0" fontId="45" fillId="26" borderId="0" xfId="106" applyFont="1" applyFill="1" applyAlignment="1">
      <alignment wrapText="1"/>
    </xf>
    <xf numFmtId="0" fontId="15" fillId="24" borderId="16" xfId="98" applyFill="1" applyBorder="1" applyAlignment="1">
      <alignment horizontal="center" wrapText="1"/>
    </xf>
    <xf numFmtId="0" fontId="46" fillId="26" borderId="0" xfId="98" applyFont="1" applyFill="1" applyAlignment="1">
      <alignment horizontal="left" wrapText="1"/>
    </xf>
    <xf numFmtId="0" fontId="44" fillId="26" borderId="0" xfId="106" applyFill="1"/>
    <xf numFmtId="0" fontId="15" fillId="26" borderId="0" xfId="98" applyFill="1" applyAlignment="1">
      <alignment horizontal="center"/>
    </xf>
    <xf numFmtId="0" fontId="39" fillId="27" borderId="17" xfId="98" applyFont="1" applyFill="1" applyBorder="1" applyAlignment="1">
      <alignment horizontal="left"/>
    </xf>
    <xf numFmtId="0" fontId="39" fillId="27" borderId="18" xfId="98" applyFont="1" applyFill="1" applyBorder="1" applyAlignment="1">
      <alignment horizontal="left"/>
    </xf>
    <xf numFmtId="0" fontId="39" fillId="27" borderId="19" xfId="98" applyFont="1" applyFill="1" applyBorder="1" applyAlignment="1">
      <alignment horizontal="left"/>
    </xf>
    <xf numFmtId="0" fontId="47" fillId="26" borderId="17" xfId="98" applyFont="1" applyFill="1" applyBorder="1" applyAlignment="1">
      <alignment horizontal="left" vertical="top" wrapText="1"/>
    </xf>
    <xf numFmtId="0" fontId="38" fillId="26" borderId="18" xfId="98" applyFont="1" applyFill="1" applyBorder="1" applyAlignment="1">
      <alignment horizontal="left" vertical="top" wrapText="1"/>
    </xf>
    <xf numFmtId="0" fontId="38" fillId="26" borderId="19" xfId="98" applyFont="1" applyFill="1" applyBorder="1" applyAlignment="1">
      <alignment horizontal="left" vertical="top" wrapText="1"/>
    </xf>
    <xf numFmtId="0" fontId="38" fillId="26" borderId="17" xfId="98" applyFont="1" applyFill="1" applyBorder="1" applyAlignment="1">
      <alignment horizontal="left" vertical="top" wrapText="1"/>
    </xf>
    <xf numFmtId="0" fontId="48" fillId="26" borderId="0" xfId="98" applyFont="1" applyFill="1" applyAlignment="1">
      <alignment wrapText="1"/>
    </xf>
    <xf numFmtId="0" fontId="48" fillId="25" borderId="20" xfId="98" applyFont="1" applyFill="1" applyBorder="1" applyAlignment="1">
      <alignment horizontal="center" wrapText="1"/>
    </xf>
    <xf numFmtId="0" fontId="48" fillId="25" borderId="21" xfId="98" applyFont="1" applyFill="1" applyBorder="1" applyAlignment="1">
      <alignment horizontal="center" wrapText="1"/>
    </xf>
    <xf numFmtId="0" fontId="48" fillId="25" borderId="22" xfId="98" applyFont="1" applyFill="1" applyBorder="1" applyAlignment="1">
      <alignment horizontal="center" wrapText="1"/>
    </xf>
    <xf numFmtId="0" fontId="48" fillId="26" borderId="0" xfId="98" applyFont="1" applyFill="1" applyAlignment="1">
      <alignment horizontal="center" wrapText="1"/>
    </xf>
    <xf numFmtId="0" fontId="46" fillId="26" borderId="11" xfId="98" applyFont="1" applyFill="1" applyBorder="1" applyAlignment="1">
      <alignment wrapText="1"/>
    </xf>
    <xf numFmtId="0" fontId="15" fillId="27" borderId="13" xfId="98" applyFill="1" applyBorder="1" applyAlignment="1">
      <alignment horizontal="center"/>
    </xf>
    <xf numFmtId="0" fontId="15" fillId="27" borderId="11" xfId="98" applyFill="1" applyBorder="1" applyAlignment="1">
      <alignment horizontal="center"/>
    </xf>
    <xf numFmtId="0" fontId="15" fillId="27" borderId="23" xfId="98" applyFill="1" applyBorder="1" applyAlignment="1">
      <alignment horizontal="center"/>
    </xf>
    <xf numFmtId="0" fontId="15" fillId="24" borderId="13" xfId="98" applyFill="1" applyBorder="1" applyAlignment="1">
      <alignment horizontal="center"/>
    </xf>
    <xf numFmtId="0" fontId="15" fillId="24" borderId="11" xfId="98" applyFill="1" applyBorder="1" applyAlignment="1">
      <alignment horizontal="center"/>
    </xf>
    <xf numFmtId="0" fontId="15" fillId="24" borderId="23" xfId="98" applyFill="1" applyBorder="1" applyAlignment="1">
      <alignment horizontal="center"/>
    </xf>
    <xf numFmtId="0" fontId="46" fillId="26" borderId="12" xfId="98" applyFont="1" applyFill="1" applyBorder="1" applyAlignment="1">
      <alignment wrapText="1"/>
    </xf>
    <xf numFmtId="0" fontId="15" fillId="27" borderId="15" xfId="98" applyFill="1" applyBorder="1" applyAlignment="1">
      <alignment horizontal="center"/>
    </xf>
    <xf numFmtId="0" fontId="15" fillId="27" borderId="12" xfId="98" applyFill="1" applyBorder="1" applyAlignment="1">
      <alignment horizontal="center"/>
    </xf>
    <xf numFmtId="0" fontId="15" fillId="27" borderId="24" xfId="98" applyFill="1" applyBorder="1" applyAlignment="1">
      <alignment horizontal="center"/>
    </xf>
    <xf numFmtId="0" fontId="15" fillId="24" borderId="15" xfId="98" applyFill="1" applyBorder="1" applyAlignment="1">
      <alignment horizontal="center"/>
    </xf>
    <xf numFmtId="0" fontId="15" fillId="24" borderId="12" xfId="98" applyFill="1" applyBorder="1" applyAlignment="1">
      <alignment horizontal="center"/>
    </xf>
    <xf numFmtId="0" fontId="15" fillId="24" borderId="24" xfId="98" applyFill="1" applyBorder="1" applyAlignment="1">
      <alignment horizontal="center"/>
    </xf>
    <xf numFmtId="0" fontId="15" fillId="28" borderId="0" xfId="98" applyFill="1"/>
    <xf numFmtId="0" fontId="15" fillId="28" borderId="25" xfId="98" applyFill="1" applyBorder="1"/>
    <xf numFmtId="0" fontId="15" fillId="26" borderId="10" xfId="98" applyFill="1" applyBorder="1"/>
    <xf numFmtId="0" fontId="41" fillId="26" borderId="0" xfId="98" applyFont="1" applyFill="1"/>
    <xf numFmtId="0" fontId="15" fillId="26" borderId="0" xfId="98" applyFill="1" applyAlignment="1">
      <alignment wrapText="1"/>
    </xf>
    <xf numFmtId="0" fontId="49" fillId="0" borderId="0" xfId="105" applyFont="1" applyAlignment="1">
      <alignment horizontal="left"/>
    </xf>
    <xf numFmtId="0" fontId="46" fillId="26" borderId="0" xfId="98" applyFont="1" applyFill="1"/>
    <xf numFmtId="0" fontId="38" fillId="26" borderId="0" xfId="98" applyFont="1" applyFill="1"/>
  </cellXfs>
  <cellStyles count="107">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xfId="106" builtinId="8"/>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10" xfId="100" xr:uid="{A1BA6F96-0831-490A-A17E-2911B6D3A1BD}"/>
    <cellStyle name="Normal 4 11" xfId="103" xr:uid="{A0C80DF6-6B37-4927-B3C6-94D960834E6A}"/>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8" xr:uid="{24A79BC6-77EC-42FC-A09A-7C89282178C3}"/>
    <cellStyle name="Normal 6" xfId="97" xr:uid="{26ACE6CD-728B-464F-9AAC-774ED5550BB2}"/>
    <cellStyle name="Normal 7" xfId="102" xr:uid="{71687CC8-97A1-47E2-B8F9-4D0BB1591D6D}"/>
    <cellStyle name="Normal 8" xfId="105" xr:uid="{7E690878-5CBC-481F-B947-B13EBFE93D21}"/>
    <cellStyle name="Note 2" xfId="5" xr:uid="{00000000-0005-0000-0000-000056000000}"/>
    <cellStyle name="Note 3" xfId="89" xr:uid="{00000000-0005-0000-0000-000057000000}"/>
    <cellStyle name="Note 4" xfId="42" xr:uid="{00000000-0005-0000-0000-000058000000}"/>
    <cellStyle name="Note 4 2" xfId="99" xr:uid="{393892CE-7C7E-479C-91DA-0289B7EF8384}"/>
    <cellStyle name="Output 2" xfId="84" xr:uid="{00000000-0005-0000-0000-000059000000}"/>
    <cellStyle name="Output 3" xfId="43" xr:uid="{00000000-0005-0000-0000-00005A000000}"/>
    <cellStyle name="Percent 2" xfId="101" xr:uid="{58334903-DF98-41CC-BB5D-8C51FFF92F0D}"/>
    <cellStyle name="Percent 3" xfId="104" xr:uid="{D63F0884-78D4-4EC0-83E9-AA9957C918D3}"/>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4620B370-82D0-4C81-95FD-1FB70D2AF196}"/>
            </a:ext>
          </a:extLst>
        </xdr:cNvPr>
        <xdr:cNvSpPr txBox="1"/>
      </xdr:nvSpPr>
      <xdr:spPr>
        <a:xfrm>
          <a:off x="77914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
  <sheetViews>
    <sheetView workbookViewId="0">
      <selection activeCell="D4" sqref="D4:G5"/>
    </sheetView>
  </sheetViews>
  <sheetFormatPr defaultRowHeight="12.75" x14ac:dyDescent="0.2"/>
  <cols>
    <col min="1" max="3" width="9.42578125" customWidth="1"/>
    <col min="4" max="8" width="8.85546875" customWidth="1"/>
  </cols>
  <sheetData>
    <row r="1" spans="1:8" ht="15.75" x14ac:dyDescent="0.25">
      <c r="A1" s="4" t="s">
        <v>0</v>
      </c>
      <c r="B1" s="3"/>
      <c r="C1" s="3"/>
      <c r="D1" s="3"/>
      <c r="E1" s="1"/>
      <c r="F1" s="1"/>
      <c r="G1" s="1"/>
      <c r="H1" s="1"/>
    </row>
    <row r="2" spans="1:8" ht="15.75" x14ac:dyDescent="0.25">
      <c r="A2" s="1"/>
    </row>
    <row r="3" spans="1:8" s="2" customFormat="1" x14ac:dyDescent="0.2">
      <c r="A3" s="33"/>
      <c r="B3" s="33"/>
      <c r="C3" s="33"/>
      <c r="D3" s="30" t="s">
        <v>8</v>
      </c>
      <c r="E3" s="30" t="s">
        <v>9</v>
      </c>
      <c r="F3" s="30" t="s">
        <v>10</v>
      </c>
      <c r="G3" s="30" t="s">
        <v>11</v>
      </c>
      <c r="H3" s="31" t="s">
        <v>12</v>
      </c>
    </row>
    <row r="4" spans="1:8" x14ac:dyDescent="0.2">
      <c r="A4" s="34" t="s">
        <v>24</v>
      </c>
      <c r="B4" s="34"/>
      <c r="C4" s="34"/>
      <c r="D4" s="29">
        <v>0</v>
      </c>
      <c r="E4" s="29">
        <v>18</v>
      </c>
      <c r="F4" s="29">
        <v>15</v>
      </c>
      <c r="G4" s="29">
        <v>12</v>
      </c>
      <c r="H4" s="32">
        <f>SUM(D4:G4)</f>
        <v>45</v>
      </c>
    </row>
    <row r="5" spans="1:8" x14ac:dyDescent="0.2">
      <c r="A5" s="34" t="s">
        <v>25</v>
      </c>
      <c r="B5" s="34"/>
      <c r="C5" s="34"/>
      <c r="D5" s="29">
        <v>0</v>
      </c>
      <c r="E5" s="29">
        <v>24</v>
      </c>
      <c r="F5" s="29">
        <v>20</v>
      </c>
      <c r="G5" s="29">
        <v>12</v>
      </c>
      <c r="H5" s="32">
        <f>SUM(D5:G5)</f>
        <v>56</v>
      </c>
    </row>
  </sheetData>
  <mergeCells count="3">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
  <sheetViews>
    <sheetView workbookViewId="0">
      <selection activeCell="D4" sqref="D4:G5"/>
    </sheetView>
  </sheetViews>
  <sheetFormatPr defaultRowHeight="12.75" x14ac:dyDescent="0.2"/>
  <sheetData>
    <row r="1" spans="1:17" ht="15.75" x14ac:dyDescent="0.25">
      <c r="A1" s="4" t="s">
        <v>0</v>
      </c>
      <c r="B1" s="3"/>
      <c r="C1" s="3"/>
      <c r="D1" s="3"/>
      <c r="E1" s="1"/>
      <c r="F1" s="1"/>
      <c r="G1" s="1"/>
      <c r="H1" s="1"/>
      <c r="I1" s="1"/>
      <c r="J1" s="1"/>
    </row>
    <row r="2" spans="1:17" ht="15.75" x14ac:dyDescent="0.25">
      <c r="A2" s="1"/>
    </row>
    <row r="3" spans="1:17" x14ac:dyDescent="0.2">
      <c r="A3" s="33"/>
      <c r="B3" s="33"/>
      <c r="C3" s="33"/>
      <c r="D3" s="30" t="s">
        <v>8</v>
      </c>
      <c r="E3" s="30" t="s">
        <v>9</v>
      </c>
      <c r="F3" s="30" t="s">
        <v>10</v>
      </c>
      <c r="G3" s="30" t="s">
        <v>11</v>
      </c>
      <c r="H3" s="31" t="s">
        <v>12</v>
      </c>
      <c r="I3" s="2"/>
      <c r="J3" s="2"/>
      <c r="K3" s="2"/>
      <c r="L3" s="2"/>
      <c r="M3" s="2"/>
      <c r="N3" s="2"/>
      <c r="O3" s="2"/>
      <c r="P3" s="2"/>
      <c r="Q3" s="2"/>
    </row>
    <row r="4" spans="1:17" x14ac:dyDescent="0.2">
      <c r="A4" s="34" t="s">
        <v>24</v>
      </c>
      <c r="B4" s="34"/>
      <c r="C4" s="34"/>
      <c r="D4" s="29">
        <v>0</v>
      </c>
      <c r="E4" s="29">
        <v>20.399999999999999</v>
      </c>
      <c r="F4" s="29">
        <v>17</v>
      </c>
      <c r="G4" s="29">
        <v>10.199999999999999</v>
      </c>
      <c r="H4" s="32">
        <f>SUM(D4:G4)</f>
        <v>47.599999999999994</v>
      </c>
    </row>
    <row r="5" spans="1:17" x14ac:dyDescent="0.2">
      <c r="A5" s="34" t="s">
        <v>25</v>
      </c>
      <c r="B5" s="34"/>
      <c r="C5" s="34"/>
      <c r="D5" s="29">
        <v>0</v>
      </c>
      <c r="E5" s="29">
        <v>26.400000000000002</v>
      </c>
      <c r="F5" s="29">
        <v>20</v>
      </c>
      <c r="G5" s="29">
        <v>10.199999999999999</v>
      </c>
      <c r="H5" s="32">
        <f>SUM(D5:G5)</f>
        <v>56.600000000000009</v>
      </c>
    </row>
  </sheetData>
  <mergeCells count="3">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
  <sheetViews>
    <sheetView workbookViewId="0">
      <selection activeCell="H13" sqref="H13"/>
    </sheetView>
  </sheetViews>
  <sheetFormatPr defaultRowHeight="12.75" x14ac:dyDescent="0.2"/>
  <sheetData>
    <row r="1" spans="1:17" ht="15.75" x14ac:dyDescent="0.25">
      <c r="A1" s="4" t="s">
        <v>0</v>
      </c>
      <c r="B1" s="3"/>
      <c r="C1" s="3"/>
      <c r="D1" s="3"/>
      <c r="E1" s="1"/>
      <c r="F1" s="1"/>
      <c r="G1" s="1"/>
      <c r="H1" s="1"/>
      <c r="I1" s="1"/>
      <c r="J1" s="1"/>
    </row>
    <row r="2" spans="1:17" ht="15.75" x14ac:dyDescent="0.25">
      <c r="A2" s="1"/>
    </row>
    <row r="3" spans="1:17" x14ac:dyDescent="0.2">
      <c r="A3" s="33"/>
      <c r="B3" s="33"/>
      <c r="C3" s="33"/>
      <c r="D3" s="30" t="s">
        <v>8</v>
      </c>
      <c r="E3" s="30" t="s">
        <v>9</v>
      </c>
      <c r="F3" s="30" t="s">
        <v>10</v>
      </c>
      <c r="G3" s="30" t="s">
        <v>11</v>
      </c>
      <c r="H3" s="31" t="s">
        <v>12</v>
      </c>
      <c r="I3" s="2"/>
      <c r="J3" s="2"/>
      <c r="K3" s="2"/>
      <c r="L3" s="2"/>
      <c r="M3" s="2"/>
      <c r="N3" s="2"/>
      <c r="O3" s="2"/>
      <c r="P3" s="2"/>
      <c r="Q3" s="2"/>
    </row>
    <row r="4" spans="1:17" x14ac:dyDescent="0.2">
      <c r="A4" s="34" t="s">
        <v>24</v>
      </c>
      <c r="B4" s="34"/>
      <c r="C4" s="34"/>
      <c r="D4" s="29">
        <v>0</v>
      </c>
      <c r="E4">
        <v>24</v>
      </c>
      <c r="F4">
        <v>20</v>
      </c>
      <c r="G4">
        <v>12</v>
      </c>
      <c r="H4" s="32">
        <f>SUM(D4:G4)</f>
        <v>56</v>
      </c>
    </row>
    <row r="5" spans="1:17" x14ac:dyDescent="0.2">
      <c r="A5" s="34" t="s">
        <v>25</v>
      </c>
      <c r="B5" s="34"/>
      <c r="C5" s="34"/>
      <c r="D5" s="29">
        <v>0</v>
      </c>
      <c r="E5">
        <v>20.399999999999999</v>
      </c>
      <c r="F5">
        <v>17</v>
      </c>
      <c r="G5">
        <v>10.199999999999999</v>
      </c>
      <c r="H5" s="32">
        <f>SUM(D5:G5)</f>
        <v>47.599999999999994</v>
      </c>
    </row>
  </sheetData>
  <mergeCells count="3">
    <mergeCell ref="A3:C3"/>
    <mergeCell ref="A4:C4"/>
    <mergeCell ref="A5:C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
  <sheetViews>
    <sheetView workbookViewId="0">
      <selection activeCell="F14" sqref="F14"/>
    </sheetView>
  </sheetViews>
  <sheetFormatPr defaultRowHeight="12.75" x14ac:dyDescent="0.2"/>
  <sheetData>
    <row r="1" spans="1:17" ht="15.75" x14ac:dyDescent="0.25">
      <c r="A1" s="4" t="s">
        <v>0</v>
      </c>
      <c r="B1" s="3"/>
      <c r="C1" s="3"/>
      <c r="D1" s="3"/>
      <c r="E1" s="1"/>
      <c r="F1" s="1"/>
      <c r="G1" s="1"/>
      <c r="H1" s="1"/>
      <c r="I1" s="1"/>
      <c r="J1" s="1"/>
    </row>
    <row r="2" spans="1:17" ht="15.75" x14ac:dyDescent="0.25">
      <c r="A2" s="1"/>
    </row>
    <row r="3" spans="1:17" x14ac:dyDescent="0.2">
      <c r="A3" s="33"/>
      <c r="B3" s="33"/>
      <c r="C3" s="33"/>
      <c r="D3" s="30" t="s">
        <v>8</v>
      </c>
      <c r="E3" s="30" t="s">
        <v>9</v>
      </c>
      <c r="F3" s="30" t="s">
        <v>10</v>
      </c>
      <c r="G3" s="30" t="s">
        <v>11</v>
      </c>
      <c r="H3" s="31" t="s">
        <v>12</v>
      </c>
      <c r="I3" s="2"/>
      <c r="J3" s="2"/>
      <c r="K3" s="2"/>
      <c r="L3" s="2"/>
      <c r="M3" s="2"/>
      <c r="N3" s="2"/>
      <c r="O3" s="2"/>
      <c r="P3" s="2"/>
      <c r="Q3" s="2"/>
    </row>
    <row r="4" spans="1:17" x14ac:dyDescent="0.2">
      <c r="A4" s="34" t="s">
        <v>24</v>
      </c>
      <c r="B4" s="34"/>
      <c r="C4" s="34"/>
      <c r="D4" s="29">
        <v>0</v>
      </c>
      <c r="E4" s="29">
        <v>24</v>
      </c>
      <c r="F4" s="29">
        <v>17</v>
      </c>
      <c r="G4" s="29">
        <v>10.8</v>
      </c>
      <c r="H4" s="32">
        <f>SUM(D4:G4)</f>
        <v>51.8</v>
      </c>
    </row>
    <row r="5" spans="1:17" x14ac:dyDescent="0.2">
      <c r="A5" s="34" t="s">
        <v>25</v>
      </c>
      <c r="B5" s="34"/>
      <c r="C5" s="34"/>
      <c r="D5" s="29">
        <v>0</v>
      </c>
      <c r="E5" s="29">
        <v>18</v>
      </c>
      <c r="F5" s="29">
        <v>17</v>
      </c>
      <c r="G5" s="29">
        <v>10.199999999999999</v>
      </c>
      <c r="H5" s="32">
        <f>SUM(D5:G5)</f>
        <v>45.2</v>
      </c>
    </row>
  </sheetData>
  <mergeCells count="3">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5"/>
  <sheetViews>
    <sheetView workbookViewId="0">
      <selection activeCell="I20" sqref="I20"/>
    </sheetView>
  </sheetViews>
  <sheetFormatPr defaultRowHeight="12.75" x14ac:dyDescent="0.2"/>
  <sheetData>
    <row r="1" spans="1:17" ht="15.75" x14ac:dyDescent="0.25">
      <c r="A1" s="4" t="s">
        <v>0</v>
      </c>
      <c r="B1" s="3"/>
      <c r="C1" s="3"/>
      <c r="D1" s="3"/>
      <c r="E1" s="1"/>
      <c r="F1" s="1"/>
      <c r="G1" s="1"/>
      <c r="H1" s="1"/>
      <c r="I1" s="1"/>
      <c r="J1" s="1"/>
    </row>
    <row r="2" spans="1:17" ht="15.75" x14ac:dyDescent="0.25">
      <c r="A2" s="1"/>
    </row>
    <row r="3" spans="1:17" x14ac:dyDescent="0.2">
      <c r="A3" s="33"/>
      <c r="B3" s="33"/>
      <c r="C3" s="33"/>
      <c r="D3" s="30" t="s">
        <v>8</v>
      </c>
      <c r="E3" s="30" t="s">
        <v>9</v>
      </c>
      <c r="F3" s="30" t="s">
        <v>10</v>
      </c>
      <c r="G3" s="30" t="s">
        <v>11</v>
      </c>
      <c r="H3" s="31" t="s">
        <v>12</v>
      </c>
      <c r="I3" s="2"/>
      <c r="J3" s="2"/>
      <c r="K3" s="2"/>
      <c r="L3" s="2"/>
      <c r="M3" s="2"/>
      <c r="N3" s="2"/>
      <c r="O3" s="2"/>
      <c r="P3" s="2"/>
      <c r="Q3" s="2"/>
    </row>
    <row r="4" spans="1:17" x14ac:dyDescent="0.2">
      <c r="A4" s="34" t="s">
        <v>24</v>
      </c>
      <c r="B4" s="34"/>
      <c r="C4" s="34"/>
      <c r="D4" s="29">
        <v>0</v>
      </c>
      <c r="E4" s="29">
        <v>30</v>
      </c>
      <c r="F4" s="29">
        <v>22.5</v>
      </c>
      <c r="G4" s="29">
        <v>10.5</v>
      </c>
      <c r="H4" s="32">
        <f>SUM(D4:G4)</f>
        <v>63</v>
      </c>
    </row>
    <row r="5" spans="1:17" x14ac:dyDescent="0.2">
      <c r="A5" s="34" t="s">
        <v>25</v>
      </c>
      <c r="B5" s="34"/>
      <c r="C5" s="34"/>
      <c r="D5" s="29">
        <v>0</v>
      </c>
      <c r="E5" s="29">
        <v>30</v>
      </c>
      <c r="F5" s="29">
        <v>25</v>
      </c>
      <c r="G5" s="29">
        <v>13.5</v>
      </c>
      <c r="H5" s="32">
        <f>SUM(D5:G5)</f>
        <v>68.5</v>
      </c>
    </row>
  </sheetData>
  <mergeCells count="3">
    <mergeCell ref="A3:C3"/>
    <mergeCell ref="A4:C4"/>
    <mergeCell ref="A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Q5"/>
  <sheetViews>
    <sheetView workbookViewId="0">
      <selection activeCell="E10" sqref="E10"/>
    </sheetView>
  </sheetViews>
  <sheetFormatPr defaultRowHeight="12.75" x14ac:dyDescent="0.2"/>
  <sheetData>
    <row r="1" spans="1:17" ht="15.75" x14ac:dyDescent="0.25">
      <c r="A1" s="4" t="s">
        <v>0</v>
      </c>
      <c r="B1" s="3"/>
      <c r="C1" s="3"/>
      <c r="D1" s="3"/>
      <c r="E1" s="1"/>
      <c r="F1" s="1"/>
      <c r="G1" s="1"/>
      <c r="H1" s="1"/>
      <c r="I1" s="1"/>
      <c r="J1" s="1"/>
    </row>
    <row r="2" spans="1:17" ht="15.75" x14ac:dyDescent="0.25">
      <c r="A2" s="1"/>
    </row>
    <row r="3" spans="1:17" x14ac:dyDescent="0.2">
      <c r="A3" s="33"/>
      <c r="B3" s="33"/>
      <c r="C3" s="33"/>
      <c r="D3" s="30" t="s">
        <v>8</v>
      </c>
      <c r="E3" s="30" t="s">
        <v>9</v>
      </c>
      <c r="F3" s="30" t="s">
        <v>10</v>
      </c>
      <c r="G3" s="30" t="s">
        <v>11</v>
      </c>
      <c r="H3" s="31" t="s">
        <v>12</v>
      </c>
      <c r="I3" s="2"/>
      <c r="J3" s="2"/>
      <c r="K3" s="2"/>
      <c r="L3" s="2"/>
      <c r="M3" s="2"/>
      <c r="N3" s="2"/>
      <c r="O3" s="2"/>
      <c r="P3" s="2"/>
      <c r="Q3" s="2"/>
    </row>
    <row r="4" spans="1:17" x14ac:dyDescent="0.2">
      <c r="A4" s="34" t="s">
        <v>24</v>
      </c>
      <c r="B4" s="34"/>
      <c r="C4" s="34"/>
      <c r="D4" s="29">
        <v>20.399999999999999</v>
      </c>
      <c r="E4" s="29">
        <v>24.599999999999998</v>
      </c>
      <c r="F4" s="29">
        <v>17</v>
      </c>
      <c r="G4" s="29">
        <v>12.600000000000001</v>
      </c>
      <c r="H4" s="32">
        <f>SUM(E4:G4)</f>
        <v>54.199999999999996</v>
      </c>
    </row>
    <row r="5" spans="1:17" x14ac:dyDescent="0.2">
      <c r="A5" s="34" t="s">
        <v>25</v>
      </c>
      <c r="B5" s="34"/>
      <c r="C5" s="34"/>
      <c r="D5" s="29">
        <v>26.400000000000002</v>
      </c>
      <c r="E5" s="29">
        <v>26.400000000000002</v>
      </c>
      <c r="F5" s="29">
        <v>17</v>
      </c>
      <c r="G5" s="29">
        <v>12</v>
      </c>
      <c r="H5" s="32">
        <f>SUM(E5:G5)</f>
        <v>55.400000000000006</v>
      </c>
    </row>
  </sheetData>
  <mergeCells count="3">
    <mergeCell ref="A3:C3"/>
    <mergeCell ref="A4:C4"/>
    <mergeCell ref="A5:C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8"/>
  <sheetViews>
    <sheetView tabSelected="1" workbookViewId="0">
      <selection activeCell="G30" sqref="G30"/>
    </sheetView>
  </sheetViews>
  <sheetFormatPr defaultColWidth="9.140625" defaultRowHeight="15" x14ac:dyDescent="0.2"/>
  <cols>
    <col min="1" max="1" width="33" style="8" customWidth="1"/>
    <col min="2" max="8" width="7.7109375" style="8" customWidth="1"/>
    <col min="9" max="10" width="7.5703125" style="8" customWidth="1"/>
    <col min="11" max="13" width="7.7109375" style="8" customWidth="1"/>
    <col min="14" max="16384" width="9.140625" style="8"/>
  </cols>
  <sheetData>
    <row r="1" spans="1:16" ht="15.75" x14ac:dyDescent="0.25">
      <c r="A1" s="5" t="s">
        <v>13</v>
      </c>
      <c r="B1" s="6"/>
      <c r="C1" s="5"/>
      <c r="D1" s="5"/>
      <c r="E1" s="5"/>
      <c r="F1" s="5"/>
      <c r="G1" s="5"/>
      <c r="H1" s="5"/>
      <c r="I1" s="5"/>
      <c r="J1" s="7"/>
      <c r="K1" s="7"/>
    </row>
    <row r="2" spans="1:16" ht="6" customHeight="1" x14ac:dyDescent="0.25">
      <c r="A2" s="5"/>
      <c r="B2" s="6"/>
      <c r="C2" s="5"/>
      <c r="D2" s="5"/>
      <c r="E2" s="5"/>
      <c r="F2" s="5"/>
      <c r="G2" s="5"/>
      <c r="H2" s="5"/>
      <c r="I2" s="5"/>
      <c r="J2" s="7"/>
      <c r="K2" s="7"/>
    </row>
    <row r="3" spans="1:16" ht="15.75" x14ac:dyDescent="0.25">
      <c r="A3" s="36" t="s">
        <v>23</v>
      </c>
      <c r="B3" s="36"/>
      <c r="C3" s="36"/>
      <c r="D3" s="36"/>
      <c r="E3" s="36"/>
      <c r="F3" s="36"/>
      <c r="G3" s="36"/>
      <c r="H3" s="36"/>
      <c r="I3" s="36"/>
      <c r="J3" s="7"/>
      <c r="K3" s="7"/>
    </row>
    <row r="4" spans="1:16" x14ac:dyDescent="0.2">
      <c r="A4" s="6"/>
      <c r="B4" s="6"/>
      <c r="C4" s="6"/>
      <c r="D4" s="6"/>
      <c r="E4" s="6"/>
      <c r="F4" s="6"/>
      <c r="G4" s="6"/>
      <c r="H4" s="6"/>
      <c r="I4" s="6"/>
    </row>
    <row r="5" spans="1:16" ht="15.75" x14ac:dyDescent="0.25">
      <c r="H5" s="35" t="s">
        <v>19</v>
      </c>
      <c r="I5" s="35"/>
      <c r="J5" s="7"/>
      <c r="K5" s="7"/>
      <c r="L5" s="35" t="s">
        <v>20</v>
      </c>
      <c r="M5" s="35"/>
      <c r="N5" s="7"/>
      <c r="O5" s="35" t="s">
        <v>21</v>
      </c>
      <c r="P5" s="35"/>
    </row>
    <row r="6" spans="1:16" s="12" customFormat="1" ht="135" customHeight="1" x14ac:dyDescent="0.2">
      <c r="A6" s="9"/>
      <c r="B6" s="10" t="s">
        <v>2</v>
      </c>
      <c r="C6" s="10" t="s">
        <v>3</v>
      </c>
      <c r="D6" s="10" t="s">
        <v>4</v>
      </c>
      <c r="E6" s="10" t="s">
        <v>5</v>
      </c>
      <c r="F6" s="10" t="s">
        <v>6</v>
      </c>
      <c r="G6" s="11" t="s">
        <v>7</v>
      </c>
      <c r="H6" s="10" t="s">
        <v>14</v>
      </c>
      <c r="I6" s="19" t="s">
        <v>15</v>
      </c>
      <c r="K6" s="11" t="str">
        <f>G6</f>
        <v>Evaluator 6</v>
      </c>
      <c r="L6" s="10" t="s">
        <v>17</v>
      </c>
      <c r="M6" s="19" t="s">
        <v>16</v>
      </c>
      <c r="O6" s="10" t="s">
        <v>1</v>
      </c>
      <c r="P6" s="19" t="s">
        <v>18</v>
      </c>
    </row>
    <row r="7" spans="1:16" ht="16.5" customHeight="1" x14ac:dyDescent="0.2">
      <c r="A7" s="17" t="str">
        <f>'6'!A4</f>
        <v>Allegion</v>
      </c>
      <c r="B7" s="13">
        <f>'1'!H4</f>
        <v>45</v>
      </c>
      <c r="C7" s="13">
        <f>'2'!H4</f>
        <v>47.599999999999994</v>
      </c>
      <c r="D7" s="13">
        <f>'3'!H4</f>
        <v>56</v>
      </c>
      <c r="E7" s="13">
        <f>'4'!H4</f>
        <v>51.8</v>
      </c>
      <c r="F7" s="13">
        <f>'5'!H4</f>
        <v>63</v>
      </c>
      <c r="G7" s="14">
        <f>'6'!H4</f>
        <v>54.199999999999996</v>
      </c>
      <c r="H7" s="13">
        <f>AVERAGE(B7:G7)</f>
        <v>52.93333333333333</v>
      </c>
      <c r="I7" s="20">
        <f>RANK(H7,$H$7:$H$8,0)</f>
        <v>2</v>
      </c>
      <c r="K7" s="15">
        <f>'6'!D4</f>
        <v>20.399999999999999</v>
      </c>
      <c r="L7" s="13">
        <f>AVERAGE(K7)</f>
        <v>20.399999999999999</v>
      </c>
      <c r="M7" s="20">
        <f>RANK(L7,$L$7:$L$8,0)</f>
        <v>2</v>
      </c>
      <c r="O7" s="16">
        <f>H7+L7</f>
        <v>73.333333333333329</v>
      </c>
      <c r="P7" s="20">
        <f>RANK(O7,$O$7:$O$8,0)</f>
        <v>2</v>
      </c>
    </row>
    <row r="8" spans="1:16" s="23" customFormat="1" ht="16.5" customHeight="1" x14ac:dyDescent="0.2">
      <c r="A8" s="24" t="str">
        <f>'6'!A5</f>
        <v>Door Control Services</v>
      </c>
      <c r="B8" s="28">
        <f>'1'!H5</f>
        <v>56</v>
      </c>
      <c r="C8" s="28">
        <f>'2'!H5</f>
        <v>56.600000000000009</v>
      </c>
      <c r="D8" s="28">
        <f>'3'!H5</f>
        <v>47.599999999999994</v>
      </c>
      <c r="E8" s="28">
        <f>'4'!H5</f>
        <v>45.2</v>
      </c>
      <c r="F8" s="28">
        <f>'5'!H5</f>
        <v>68.5</v>
      </c>
      <c r="G8" s="22">
        <f>'6'!H5</f>
        <v>55.400000000000006</v>
      </c>
      <c r="H8" s="21">
        <f>AVERAGE(B8:G8)</f>
        <v>54.883333333333326</v>
      </c>
      <c r="I8" s="25">
        <f>RANK(H8,$H$7:$H$8,0)</f>
        <v>1</v>
      </c>
      <c r="K8" s="26">
        <f>'6'!D5</f>
        <v>26.400000000000002</v>
      </c>
      <c r="L8" s="21">
        <f t="shared" ref="L8" si="0">AVERAGE(K8)</f>
        <v>26.400000000000002</v>
      </c>
      <c r="M8" s="25">
        <f>RANK(L8,$L$7:$L$8,0)</f>
        <v>1</v>
      </c>
      <c r="O8" s="27">
        <f t="shared" ref="O8" si="1">H8+L8</f>
        <v>81.283333333333331</v>
      </c>
      <c r="P8" s="25">
        <f>RANK(O8,$O$7:$O$8,0)</f>
        <v>1</v>
      </c>
    </row>
    <row r="27" spans="1:1" x14ac:dyDescent="0.2">
      <c r="A27" s="18" t="s">
        <v>22</v>
      </c>
    </row>
    <row r="28" spans="1:1" x14ac:dyDescent="0.2">
      <c r="A28" s="18"/>
    </row>
  </sheetData>
  <mergeCells count="4">
    <mergeCell ref="O5:P5"/>
    <mergeCell ref="H5:I5"/>
    <mergeCell ref="L5:M5"/>
    <mergeCell ref="A3:I3"/>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179F1-8CE2-46C4-BE79-8F74C757F7D1}">
  <dimension ref="A1:M46"/>
  <sheetViews>
    <sheetView zoomScaleNormal="100" workbookViewId="0">
      <selection activeCell="B13" sqref="B13:D13"/>
    </sheetView>
  </sheetViews>
  <sheetFormatPr defaultColWidth="9.140625" defaultRowHeight="12.75" x14ac:dyDescent="0.2"/>
  <cols>
    <col min="1" max="1" width="20.7109375" style="39" customWidth="1"/>
    <col min="2" max="13" width="9.5703125" style="39" customWidth="1"/>
    <col min="14" max="16384" width="9.140625" style="39"/>
  </cols>
  <sheetData>
    <row r="1" spans="1:13" ht="15.75" customHeight="1" x14ac:dyDescent="0.25">
      <c r="A1" s="37" t="s">
        <v>26</v>
      </c>
      <c r="B1" s="37"/>
      <c r="C1" s="37"/>
      <c r="D1" s="37"/>
      <c r="E1" s="37"/>
      <c r="F1" s="37"/>
      <c r="G1" s="37"/>
      <c r="H1" s="37"/>
      <c r="I1" s="37"/>
      <c r="J1" s="38"/>
    </row>
    <row r="2" spans="1:13" ht="15.75" x14ac:dyDescent="0.25">
      <c r="A2" s="40" t="s">
        <v>27</v>
      </c>
      <c r="B2" s="40"/>
      <c r="C2" s="40"/>
      <c r="D2" s="40"/>
      <c r="E2" s="40"/>
      <c r="F2" s="40"/>
      <c r="G2" s="40"/>
      <c r="H2" s="40"/>
      <c r="I2" s="40"/>
      <c r="J2" s="41"/>
    </row>
    <row r="3" spans="1:13" x14ac:dyDescent="0.2">
      <c r="A3" s="42" t="s">
        <v>28</v>
      </c>
      <c r="B3" s="43"/>
      <c r="C3" s="43"/>
      <c r="D3" s="43"/>
    </row>
    <row r="4" spans="1:13" ht="15" customHeight="1" x14ac:dyDescent="0.2">
      <c r="A4" s="42" t="s">
        <v>29</v>
      </c>
      <c r="B4" s="44" t="s">
        <v>30</v>
      </c>
      <c r="C4" s="44"/>
      <c r="D4" s="44"/>
      <c r="E4" s="45"/>
    </row>
    <row r="5" spans="1:13" ht="20.25" customHeight="1" x14ac:dyDescent="0.25">
      <c r="A5" s="46" t="s">
        <v>31</v>
      </c>
      <c r="B5" s="46"/>
      <c r="C5" s="47"/>
      <c r="D5" s="47"/>
      <c r="E5" s="47"/>
      <c r="F5" s="47"/>
      <c r="G5" s="47"/>
    </row>
    <row r="6" spans="1:13" ht="24.75" customHeight="1" thickBot="1" x14ac:dyDescent="0.25">
      <c r="A6" s="48"/>
      <c r="B6" s="49" t="s">
        <v>32</v>
      </c>
      <c r="C6" s="49"/>
      <c r="D6" s="49"/>
      <c r="E6" s="49"/>
      <c r="F6" s="49"/>
      <c r="G6" s="49"/>
      <c r="H6" s="49"/>
      <c r="I6" s="49"/>
    </row>
    <row r="7" spans="1:13" ht="15" customHeight="1" x14ac:dyDescent="0.25">
      <c r="B7" s="50"/>
    </row>
    <row r="8" spans="1:13" ht="15" customHeight="1" x14ac:dyDescent="0.25">
      <c r="B8" s="50"/>
    </row>
    <row r="9" spans="1:13" ht="15" customHeight="1" x14ac:dyDescent="0.25">
      <c r="B9" s="50"/>
    </row>
    <row r="10" spans="1:13" ht="15" customHeight="1" x14ac:dyDescent="0.2"/>
    <row r="11" spans="1:13" ht="11.25" customHeight="1" thickBot="1" x14ac:dyDescent="0.25"/>
    <row r="12" spans="1:13" s="51" customFormat="1" ht="13.5" thickBot="1" x14ac:dyDescent="0.25">
      <c r="B12" s="52" t="s">
        <v>33</v>
      </c>
      <c r="C12" s="53"/>
      <c r="D12" s="54"/>
      <c r="E12" s="52" t="s">
        <v>34</v>
      </c>
      <c r="F12" s="53"/>
      <c r="G12" s="54"/>
      <c r="H12" s="52" t="s">
        <v>35</v>
      </c>
      <c r="I12" s="53"/>
      <c r="J12" s="54"/>
      <c r="K12" s="52" t="s">
        <v>36</v>
      </c>
      <c r="L12" s="53"/>
      <c r="M12" s="54"/>
    </row>
    <row r="13" spans="1:13" s="51" customFormat="1" ht="81" customHeight="1" x14ac:dyDescent="0.2">
      <c r="B13" s="55" t="s">
        <v>37</v>
      </c>
      <c r="C13" s="56"/>
      <c r="D13" s="57"/>
      <c r="E13" s="58" t="s">
        <v>38</v>
      </c>
      <c r="F13" s="56"/>
      <c r="G13" s="57"/>
      <c r="H13" s="58" t="s">
        <v>39</v>
      </c>
      <c r="I13" s="56"/>
      <c r="J13" s="57"/>
      <c r="K13" s="58" t="s">
        <v>40</v>
      </c>
      <c r="L13" s="56"/>
      <c r="M13" s="57"/>
    </row>
    <row r="14" spans="1:13" s="63" customFormat="1" ht="11.25" customHeight="1" x14ac:dyDescent="0.2">
      <c r="A14" s="59"/>
      <c r="B14" s="60" t="s">
        <v>41</v>
      </c>
      <c r="C14" s="61"/>
      <c r="D14" s="62"/>
      <c r="E14" s="60" t="s">
        <v>41</v>
      </c>
      <c r="F14" s="61"/>
      <c r="G14" s="62"/>
      <c r="H14" s="60" t="s">
        <v>41</v>
      </c>
      <c r="I14" s="61"/>
      <c r="J14" s="62"/>
      <c r="K14" s="60" t="s">
        <v>41</v>
      </c>
      <c r="L14" s="61"/>
      <c r="M14" s="62"/>
    </row>
    <row r="15" spans="1:13" s="63" customFormat="1" x14ac:dyDescent="0.2">
      <c r="A15" s="64" t="s">
        <v>24</v>
      </c>
      <c r="B15" s="65"/>
      <c r="C15" s="66"/>
      <c r="D15" s="67"/>
      <c r="E15" s="68"/>
      <c r="F15" s="69"/>
      <c r="G15" s="70"/>
      <c r="H15" s="68"/>
      <c r="I15" s="69"/>
      <c r="J15" s="70"/>
      <c r="K15" s="68"/>
      <c r="L15" s="69"/>
      <c r="M15" s="70"/>
    </row>
    <row r="16" spans="1:13" s="63" customFormat="1" x14ac:dyDescent="0.2">
      <c r="A16" s="71" t="s">
        <v>25</v>
      </c>
      <c r="B16" s="72"/>
      <c r="C16" s="73"/>
      <c r="D16" s="74"/>
      <c r="E16" s="75"/>
      <c r="F16" s="76"/>
      <c r="G16" s="77"/>
      <c r="H16" s="75"/>
      <c r="I16" s="76"/>
      <c r="J16" s="77"/>
      <c r="K16" s="75"/>
      <c r="L16" s="76"/>
      <c r="M16" s="77"/>
    </row>
    <row r="17" spans="1:13" s="79" customFormat="1" ht="7.5" customHeight="1" x14ac:dyDescent="0.2">
      <c r="A17" s="78"/>
      <c r="B17" s="78"/>
      <c r="C17" s="78"/>
      <c r="D17" s="78"/>
      <c r="E17" s="78"/>
      <c r="F17" s="78"/>
      <c r="G17" s="78"/>
      <c r="H17" s="78"/>
      <c r="I17" s="78"/>
      <c r="J17" s="78"/>
      <c r="K17" s="78"/>
      <c r="L17" s="78"/>
      <c r="M17" s="78"/>
    </row>
    <row r="18" spans="1:13" s="80" customFormat="1" ht="6.75" customHeight="1" x14ac:dyDescent="0.2"/>
    <row r="20" spans="1:13" x14ac:dyDescent="0.2">
      <c r="A20" s="81"/>
      <c r="G20" s="82"/>
      <c r="H20" s="82"/>
    </row>
    <row r="21" spans="1:13" x14ac:dyDescent="0.2">
      <c r="A21" s="83" t="s">
        <v>42</v>
      </c>
      <c r="G21" s="82"/>
      <c r="H21" s="82"/>
      <c r="I21" s="82"/>
      <c r="J21" s="82"/>
    </row>
    <row r="22" spans="1:13" x14ac:dyDescent="0.2">
      <c r="A22" s="84"/>
      <c r="B22" s="84"/>
      <c r="C22" s="84"/>
      <c r="G22" s="82"/>
      <c r="H22" s="82"/>
      <c r="I22" s="82"/>
      <c r="J22" s="82"/>
    </row>
    <row r="23" spans="1:13" x14ac:dyDescent="0.2">
      <c r="A23" s="84"/>
      <c r="B23" s="84"/>
      <c r="C23" s="84"/>
      <c r="G23" s="82"/>
      <c r="H23" s="82"/>
      <c r="I23" s="82"/>
      <c r="J23" s="82"/>
    </row>
    <row r="24" spans="1:13" x14ac:dyDescent="0.2">
      <c r="A24" s="84"/>
      <c r="B24" s="84"/>
      <c r="C24" s="84"/>
      <c r="G24" s="82"/>
      <c r="H24" s="82"/>
      <c r="I24" s="82"/>
      <c r="J24" s="82"/>
    </row>
    <row r="25" spans="1:13" x14ac:dyDescent="0.2">
      <c r="A25" s="84"/>
      <c r="B25" s="84"/>
      <c r="C25" s="84"/>
      <c r="G25" s="82"/>
      <c r="H25" s="82"/>
      <c r="I25" s="82"/>
      <c r="J25" s="82"/>
    </row>
    <row r="26" spans="1:13" x14ac:dyDescent="0.2">
      <c r="A26" s="84"/>
      <c r="B26" s="84"/>
      <c r="C26" s="84"/>
      <c r="G26" s="82"/>
      <c r="H26" s="82"/>
      <c r="I26" s="82"/>
      <c r="J26" s="82"/>
    </row>
    <row r="27" spans="1:13" x14ac:dyDescent="0.2">
      <c r="A27" s="84"/>
      <c r="B27" s="84"/>
      <c r="C27" s="84"/>
      <c r="G27" s="82"/>
      <c r="H27" s="82"/>
      <c r="I27" s="82"/>
      <c r="J27" s="82"/>
    </row>
    <row r="28" spans="1:13" x14ac:dyDescent="0.2">
      <c r="I28" s="82"/>
      <c r="J28" s="82"/>
      <c r="K28" s="82"/>
      <c r="L28" s="82"/>
    </row>
    <row r="29" spans="1:13" x14ac:dyDescent="0.2">
      <c r="I29" s="82"/>
      <c r="J29" s="82"/>
      <c r="K29" s="82"/>
      <c r="L29" s="82"/>
      <c r="M29" s="82"/>
    </row>
    <row r="30" spans="1:13" x14ac:dyDescent="0.2">
      <c r="L30" s="82"/>
      <c r="M30" s="82"/>
    </row>
    <row r="31" spans="1:13" x14ac:dyDescent="0.2">
      <c r="L31" s="82"/>
      <c r="M31" s="82"/>
    </row>
    <row r="32" spans="1:13" x14ac:dyDescent="0.2">
      <c r="L32" s="82"/>
      <c r="M32" s="82"/>
    </row>
    <row r="33" spans="1:13" x14ac:dyDescent="0.2">
      <c r="L33" s="82"/>
      <c r="M33" s="82"/>
    </row>
    <row r="46" spans="1:13" x14ac:dyDescent="0.2">
      <c r="A46" s="85" t="s">
        <v>43</v>
      </c>
    </row>
  </sheetData>
  <mergeCells count="26">
    <mergeCell ref="B16:D16"/>
    <mergeCell ref="E16:G16"/>
    <mergeCell ref="H16:J16"/>
    <mergeCell ref="K16:M16"/>
    <mergeCell ref="B14:D14"/>
    <mergeCell ref="E14:G14"/>
    <mergeCell ref="H14:J14"/>
    <mergeCell ref="K14:M14"/>
    <mergeCell ref="B15:D15"/>
    <mergeCell ref="E15:G15"/>
    <mergeCell ref="H15:J15"/>
    <mergeCell ref="K15:M15"/>
    <mergeCell ref="B12:D12"/>
    <mergeCell ref="E12:G12"/>
    <mergeCell ref="H12:J12"/>
    <mergeCell ref="K12:M12"/>
    <mergeCell ref="B13:D13"/>
    <mergeCell ref="E13:G13"/>
    <mergeCell ref="H13:J13"/>
    <mergeCell ref="K13:M13"/>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vt:lpstr>
      <vt:lpstr>2</vt:lpstr>
      <vt:lpstr>3</vt:lpstr>
      <vt:lpstr>4</vt:lpstr>
      <vt:lpstr>5</vt:lpstr>
      <vt:lpstr>6</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2024-05-23T17:56:31Z</dcterms:modified>
</cp:coreProperties>
</file>