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PURCHASING_New\01_Archives\FY2022\Bid Evaluations - Clean\"/>
    </mc:Choice>
  </mc:AlternateContent>
  <xr:revisionPtr revIDLastSave="0" documentId="13_ncr:1_{F2CD3530-BCB7-4D47-9001-9296A1A67D51}" xr6:coauthVersionLast="47" xr6:coauthVersionMax="47" xr10:uidLastSave="{00000000-0000-0000-0000-000000000000}"/>
  <bookViews>
    <workbookView xWindow="-120" yWindow="-120" windowWidth="25440" windowHeight="15390" activeTab="6" xr2:uid="{00000000-000D-0000-FFFF-FFFF00000000}"/>
  </bookViews>
  <sheets>
    <sheet name="Evaluator 1" sheetId="2" r:id="rId1"/>
    <sheet name="Evaluator 2" sheetId="3" r:id="rId2"/>
    <sheet name="Evaluator 3" sheetId="5" r:id="rId3"/>
    <sheet name="Evaluator 4" sheetId="9" r:id="rId4"/>
    <sheet name="Evaluator 5" sheetId="10" r:id="rId5"/>
    <sheet name="Summary" sheetId="1" r:id="rId6"/>
    <sheet name="Evaluation Matrix"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 i="1" l="1"/>
  <c r="G8" i="1"/>
  <c r="B8" i="1"/>
  <c r="C8" i="1"/>
  <c r="D8" i="1"/>
  <c r="E8" i="1"/>
  <c r="F8" i="1"/>
  <c r="F7" i="1"/>
  <c r="E7" i="1"/>
  <c r="D7" i="1"/>
  <c r="C7" i="1"/>
  <c r="G7" i="1" s="1"/>
  <c r="L4" i="3"/>
  <c r="A8" i="1"/>
  <c r="A7" i="1"/>
  <c r="N7" i="1" l="1"/>
  <c r="L5" i="10"/>
  <c r="L4" i="10"/>
  <c r="J6" i="1"/>
  <c r="J7" i="1"/>
  <c r="L5" i="9"/>
  <c r="L4" i="9"/>
  <c r="L5" i="5"/>
  <c r="L4" i="5"/>
  <c r="L5" i="3"/>
  <c r="K7" i="1" l="1"/>
  <c r="K8" i="1"/>
  <c r="L8" i="1" l="1"/>
  <c r="L7" i="1"/>
  <c r="L5" i="2"/>
  <c r="L4" i="2"/>
  <c r="B7" i="1" s="1"/>
  <c r="N8" i="1" l="1"/>
  <c r="O7" i="1" l="1"/>
  <c r="H7" i="1"/>
  <c r="O8"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B11A71FC-EDDA-4B8F-B4D5-9EA53BE2A1DC}">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<sst xmlns="http://schemas.openxmlformats.org/spreadsheetml/2006/main" count="112" uniqueCount="55">
  <si>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</si>
  <si>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</si>
  <si>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</si>
  <si>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</si>
  <si>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</si>
  <si>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</si>
  <si>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</si>
  <si>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</si>
  <si>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</si>
  <si>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</si>
  <si>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</si>
  <si>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</si>
  <si>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</si>
  <si>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</si>
  <si>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</si>
  <si>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</si>
  <si>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</si>
  <si>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</si>
  <si>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</si>
  <si>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</si>
  <si>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</si>
  <si>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</si>
  <si>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</si>
  <si>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</si>
  <si>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Criteria 7</t>
  </si>
  <si>
    <t>Criteria 8</t>
  </si>
  <si>
    <t>Set Solutions</t>
  </si>
  <si>
    <t>Netsync</t>
  </si>
  <si>
    <t>RFP730-22123 UHS Network Detection &amp; Response (NDR) Project</t>
  </si>
  <si>
    <t xml:space="preserve">University of Houston Evaluation Matrix </t>
  </si>
  <si>
    <t>RFP730-22123 Implement Netowork Detection and Response Solution</t>
  </si>
  <si>
    <t>Name</t>
  </si>
  <si>
    <t>Evaluation Due Date</t>
  </si>
  <si>
    <t>Friday, July 1st, 2022</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</si>
  <si>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</si>
  <si>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</si>
  <si>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</si>
  <si>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</si>
  <si>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</si>
  <si>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</si>
  <si>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</si>
  <si>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</si>
  <si>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</si>
  <si>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 Criteria 8</t>
  </si>
  <si>
    <t>Respondent’s offer clearly defines product offerings and solutions which include: 
• Cost 
• A matrix of the features and product pricing including support.
• A cost-effective and flexible licensing model for the UH System. 
**ONLY DEBBIE SAMUELS WILL EVALUATE COST**</t>
  </si>
  <si>
    <t xml:space="preserve">The product solution will provide these capabilities: 
• Detect and analyze network (primarily east-west) traffic through real-time packet ingestion.
• Usable out-of-the box, without requiring substantial time to write rules or custom signatures.
• Detect malicious and anomalous activity without relying solely on static signatures.  
• Detect potential “zero-day” types of threats.
• Perform all functions by receiving traffic though a span-port or similar setup.
• Agentless endpoint solution.
• Demonstrates capability in addressing threats originating from non-University owned systems.
• Significant noise-reduction and automatic triage capability.  It will alert on actionable security events and prioritize those events by host and account.
• Provide context to an alert and group alerts together that could be part of lateral movement path or attack.
• The alerting must be timely; that is, alerts should be generated shortly after the anomalous event occurred.
• The alerts must be aligned with the MITRE ATT&amp;CK framework. 
• Detect and alert on advanced command and control, lateral movement, botnet activity, and data exfiltration techniques.
• Detect and alert on anomalous activity of privileged accounts.
• Integrate with threat intelligence feeds.
• Monitor use of Privileged Accounts (Service, Admin accounts), and track abuse of high value accounts in the environment.
• Detect and alert on anomalous and malicious M365 (Azure Active Directory) account activity. 
</t>
  </si>
  <si>
    <t xml:space="preserve">The product solution must facilitate these security operations: 
• Intuitive and require minimal training to use.
• As turn-key as possible; it should not require hours per week in upkeep or new rule writing.
• Actions such as sensor deployment, rule tuning, filtering, and general interface usage to be done rapidly and intuitively.
• Noise and false-positives able to be easily hidden.
• Configured to ignore or otherwise handle common and repeated false positives.
• Critical alerts through email and integration with common SIEM or ticketing systems.
• Automatically generate concise and meaningful reports that prioritize security events. The reports should be available via email and allow for automated distribution.
• Integrate into Active Directory and/or VMWare and match host names to IP addresses, including frequently changing hostnames such as those assigned by DHCP.
</t>
  </si>
  <si>
    <t xml:space="preserve">The product solution provides the following system administration characteristics: 
• Frequently updated to address current threats.
• Self-upgrading and does not require significant attention from system administrators to perform updates or upgrades.
• Does not require significant downtime for updates or upgrades.
• Easily extended to monitor other areas of a network, such as a new VLAN or a new network behind a firewall.
• Network segments can be easily removed from monitoring, such as a dorm Wi-Fi segment.
• Scalable to larger and more complex networks.
• Allows for many administrators and security team members, each with their own account.
• Utilizes RBAC.
• Integrates with Azure Active Directory for SSO. 
• Makes regularly schedule backups and can be quickly and straightforwardly restored in the event of a hardware failure or data corruption.
</t>
  </si>
  <si>
    <t xml:space="preserve">The product solution will provide the following system integrations and characteristics: 
• SIEM platforms such as Splunk and the data ingested must be formatted well and searchable.
• Common ticketing solutions and/or provide an API to do so.
• Common firewalls such as FortiGate, Palo Alto, and Sonicwall.
• SOAR platforms and/or allow the automated issuing of commands to firewall and EDR/XDR (Crowdstrike, Windows Defender, etc.) platforms to remediate threats.
• Retain threat and packet capture data for eighteen months.
• Export on a scheduled or automated basis Zeek-formatted data to a SIEM such as Splunk.
• Offload data/events for longer retention to a customer-managed device or service (S3, SFTP server, Splunk).
</t>
  </si>
  <si>
    <t xml:space="preserve">The product solution must support the four distinct UH System Universities’ networks: 
• Each University will have its own customizable dashboard or equivalent environment for site specific review.
• A System level dashboard will be available showing an overview of all four Universities.
</t>
  </si>
  <si>
    <t xml:space="preserve">The product solution provides support, training and professional services during evaluations of demos, pilot testing, full implementation and post go-live within all four university environments with the following characteristics: 
• Product offers support 24 hours a day, 7 days a week for a full 365 calendar days. 
• Product offers 24/7 365 days support in the form of tiered support, phone communication and web resources. (State available times, support types, levels, etc.).
• Product provides training portal, training documents.
• Product provides in-person/face-to-face onsite and virtual instructor-led training options.
• Product provides two weeks of professional services in-person and online virtual technical support sessions. 
</t>
  </si>
  <si>
    <t xml:space="preserve">Respondent’s demonstrated ability, and number of years of professional experience in fulfilling services for “like or similar” organizations which include:
• Three (3) examples of medium to large scale implementations for institutions of higher education of a similar size. Include Texas state agencies if applicable.
• Client references of three (3) organizations upon which network detection and response implementations have been performed within the past two years.
• Provide listing of reference organization name, individual contact person, phone number and email address.
</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</si>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</sst>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8"/>
      <name val="Arial"/>
      <family val="2"/>
    </font>
    <font>
      <sz val="10"/>
      <color theme="1"/>
      <name val="Arial"/>
      <family val="2"/>
    </font>
    <font>
      <u/>
      <sz val="10"/>
      <color theme="10"/>
      <name val="Arial"/>
      <family val="2"/>
    </font>
    <font>
      <b/>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3" fillId="0" borderId="0" applyNumberFormat="0" applyFill="0" applyBorder="0" applyAlignment="0" applyProtection="0"/>
  </cellStyleXfs>
  <cellXfs count="86">
    <xf numFmtId="0" fontId="0" fillId="0" borderId="0" xfId="0"/>
    <xf numFmtId="0" fontId="0" fillId="0" borderId="0" xfId="0" applyBorder="1"/>
    <xf numFmtId="0" fontId="11" fillId="0" borderId="0" xfId="0" applyFont="1" applyBorder="1" applyAlignment="1"/>
    <xf numFmtId="0" fontId="0" fillId="0" borderId="0" xfId="0" applyBorder="1"/>
    <xf numFmtId="0" fontId="11" fillId="0" borderId="0" xfId="0" applyFont="1" applyBorder="1" applyAlignment="1"/>
    <xf numFmtId="0" fontId="0" fillId="0" borderId="0" xfId="0"/>
    <xf numFmtId="0" fontId="13" fillId="0" borderId="0" xfId="0" applyFont="1"/>
    <xf numFmtId="0" fontId="0" fillId="0" borderId="0" xfId="0"/>
    <xf numFmtId="0" fontId="11" fillId="0" borderId="0" xfId="0" applyFont="1" applyBorder="1" applyAlignment="1">
      <alignment horizontal="left"/>
    </xf>
    <xf numFmtId="0" fontId="34" fillId="0" borderId="10" xfId="47" applyFont="1" applyBorder="1" applyAlignment="1">
      <alignment horizontal="right"/>
    </xf>
    <xf numFmtId="0" fontId="35" fillId="0" borderId="10" xfId="47" applyFont="1" applyBorder="1" applyAlignment="1">
      <alignment horizontal="right"/>
    </xf>
    <xf numFmtId="0" fontId="36" fillId="0" borderId="10" xfId="47" applyFont="1" applyFill="1" applyBorder="1" applyAlignment="1">
      <alignment horizontal="right"/>
    </xf>
    <xf numFmtId="0" fontId="36" fillId="0" borderId="0" xfId="0" applyFont="1" applyFill="1" applyBorder="1"/>
    <xf numFmtId="0" fontId="37" fillId="0" borderId="0" xfId="0" applyFont="1" applyBorder="1" applyAlignment="1">
      <alignment horizontal="left"/>
    </xf>
    <xf numFmtId="0" fontId="37" fillId="25" borderId="0" xfId="0" applyFont="1" applyFill="1" applyAlignment="1"/>
    <xf numFmtId="0" fontId="38" fillId="25" borderId="0" xfId="0" applyFont="1" applyFill="1"/>
    <xf numFmtId="0" fontId="11" fillId="25" borderId="0" xfId="0" applyFont="1" applyFill="1" applyAlignment="1"/>
    <xf numFmtId="0" fontId="12" fillId="25" borderId="0" xfId="0" applyFont="1" applyFill="1"/>
    <xf numFmtId="0" fontId="38" fillId="25" borderId="0" xfId="0" applyFont="1" applyFill="1" applyBorder="1"/>
    <xf numFmtId="0" fontId="12" fillId="25" borderId="0" xfId="0" applyFont="1" applyFill="1" applyBorder="1"/>
    <xf numFmtId="0" fontId="11" fillId="25" borderId="0" xfId="0" applyFont="1" applyFill="1" applyBorder="1"/>
    <xf numFmtId="0" fontId="11" fillId="25" borderId="0" xfId="0" applyFont="1" applyFill="1"/>
    <xf numFmtId="0" fontId="11" fillId="25" borderId="0" xfId="0" applyFont="1" applyFill="1" applyBorder="1" applyAlignment="1">
      <alignment horizontal="left" vertical="center"/>
    </xf>
    <xf numFmtId="0" fontId="11" fillId="25" borderId="0" xfId="0" applyFont="1" applyFill="1" applyBorder="1" applyAlignment="1">
      <alignment horizontal="right" textRotation="90" wrapText="1"/>
    </xf>
    <xf numFmtId="0" fontId="32" fillId="25" borderId="0" xfId="0" applyFont="1" applyFill="1" applyBorder="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13" fillId="0" borderId="0" xfId="98" applyFont="1"/>
    <xf numFmtId="0" fontId="13" fillId="0" borderId="0" xfId="98" applyFont="1"/>
    <xf numFmtId="0" fontId="13" fillId="0" borderId="0" xfId="98" applyFont="1"/>
    <xf numFmtId="0" fontId="13" fillId="0" borderId="0" xfId="98" applyFont="1"/>
    <xf numFmtId="0" fontId="13" fillId="0" borderId="0" xfId="98" applyFont="1"/>
    <xf numFmtId="0" fontId="11" fillId="25" borderId="0" xfId="98" applyFont="1" applyFill="1" applyAlignment="1">
      <alignment wrapText="1"/>
    </xf>
    <xf numFmtId="0" fontId="13" fillId="25" borderId="0" xfId="98" applyFill="1"/>
    <xf numFmtId="0" fontId="12" fillId="25" borderId="0" xfId="98" applyFont="1" applyFill="1"/>
    <xf numFmtId="0" fontId="44" fillId="25" borderId="0" xfId="0" applyFont="1" applyFill="1" applyAlignment="1">
      <alignment horizontal="left"/>
    </xf>
    <xf numFmtId="0" fontId="42" fillId="25" borderId="0" xfId="0" applyFont="1" applyFill="1"/>
    <xf numFmtId="0" fontId="45" fillId="25" borderId="0" xfId="102" applyFont="1" applyFill="1" applyAlignment="1">
      <alignment wrapText="1"/>
    </xf>
    <xf numFmtId="0" fontId="13" fillId="26" borderId="16" xfId="98" applyFill="1" applyBorder="1" applyAlignment="1">
      <alignment horizontal="center" wrapText="1"/>
    </xf>
    <xf numFmtId="0" fontId="43" fillId="25" borderId="0" xfId="102" applyFill="1"/>
    <xf numFmtId="0" fontId="13" fillId="25" borderId="0" xfId="98" applyFill="1" applyAlignment="1">
      <alignment horizontal="center"/>
    </xf>
    <xf numFmtId="0" fontId="48" fillId="25" borderId="0" xfId="98" applyFont="1" applyFill="1" applyAlignment="1">
      <alignment wrapText="1"/>
    </xf>
    <xf numFmtId="0" fontId="48" fillId="25" borderId="0" xfId="98" applyFont="1" applyFill="1" applyAlignment="1">
      <alignment horizontal="center" wrapText="1"/>
    </xf>
    <xf numFmtId="0" fontId="46" fillId="25" borderId="11" xfId="98" applyFont="1" applyFill="1" applyBorder="1" applyAlignment="1">
      <alignment wrapText="1"/>
    </xf>
    <xf numFmtId="0" fontId="13" fillId="28" borderId="24" xfId="98" applyFill="1" applyBorder="1"/>
    <xf numFmtId="0" fontId="13" fillId="28" borderId="0" xfId="98" applyFill="1"/>
    <xf numFmtId="0" fontId="13" fillId="25" borderId="10" xfId="98" applyFill="1" applyBorder="1"/>
    <xf numFmtId="0" fontId="49" fillId="25" borderId="0" xfId="98" applyFont="1" applyFill="1"/>
    <xf numFmtId="0" fontId="13" fillId="25" borderId="0" xfId="98" applyFill="1" applyAlignment="1">
      <alignment wrapText="1"/>
    </xf>
    <xf numFmtId="0" fontId="50" fillId="0" borderId="0" xfId="0" applyFont="1" applyAlignment="1">
      <alignment horizontal="left"/>
    </xf>
    <xf numFmtId="0" fontId="46" fillId="25" borderId="0" xfId="98" applyFont="1" applyFill="1"/>
    <xf numFmtId="0" fontId="39" fillId="25" borderId="0" xfId="98" applyFont="1" applyFill="1"/>
    <xf numFmtId="0" fontId="35" fillId="0" borderId="10" xfId="47" applyFont="1" applyBorder="1" applyAlignment="1">
      <alignment horizontal="left"/>
    </xf>
    <xf numFmtId="0" fontId="40" fillId="0" borderId="0" xfId="98" applyFont="1" applyAlignment="1">
      <alignment horizontal="left"/>
    </xf>
    <xf numFmtId="0" fontId="37" fillId="25" borderId="0" xfId="0" applyFont="1" applyFill="1" applyAlignment="1">
      <alignment horizontal="right"/>
    </xf>
    <xf numFmtId="0" fontId="37" fillId="25" borderId="0" xfId="0" applyFont="1" applyFill="1" applyBorder="1" applyAlignment="1">
      <alignment horizontal="right"/>
    </xf>
    <xf numFmtId="0" fontId="37" fillId="0" borderId="0" xfId="0" applyFont="1" applyFill="1" applyAlignment="1">
      <alignment horizontal="left"/>
    </xf>
    <xf numFmtId="0" fontId="13" fillId="26" borderId="13" xfId="98" applyFill="1" applyBorder="1" applyAlignment="1">
      <alignment horizontal="center"/>
    </xf>
    <xf numFmtId="0" fontId="13" fillId="26" borderId="11" xfId="98" applyFill="1" applyBorder="1" applyAlignment="1">
      <alignment horizontal="center"/>
    </xf>
    <xf numFmtId="0" fontId="13" fillId="26" borderId="23" xfId="98" applyFill="1" applyBorder="1" applyAlignment="1">
      <alignment horizontal="center"/>
    </xf>
    <xf numFmtId="0" fontId="48" fillId="24" borderId="20" xfId="98" applyFont="1" applyFill="1" applyBorder="1" applyAlignment="1">
      <alignment horizontal="center" wrapText="1"/>
    </xf>
    <xf numFmtId="0" fontId="48" fillId="24" borderId="21" xfId="98" applyFont="1" applyFill="1" applyBorder="1" applyAlignment="1">
      <alignment horizontal="center" wrapText="1"/>
    </xf>
    <xf numFmtId="0" fontId="48" fillId="24" borderId="22" xfId="98" applyFont="1" applyFill="1" applyBorder="1" applyAlignment="1">
      <alignment horizontal="center" wrapText="1"/>
    </xf>
    <xf numFmtId="0" fontId="40" fillId="27" borderId="17" xfId="98" applyFont="1" applyFill="1" applyBorder="1" applyAlignment="1">
      <alignment horizontal="left"/>
    </xf>
    <xf numFmtId="0" fontId="40" fillId="27" borderId="18" xfId="98" applyFont="1" applyFill="1" applyBorder="1" applyAlignment="1">
      <alignment horizontal="left"/>
    </xf>
    <xf numFmtId="0" fontId="40" fillId="27" borderId="19" xfId="98" applyFont="1" applyFill="1" applyBorder="1" applyAlignment="1">
      <alignment horizontal="left"/>
    </xf>
    <xf numFmtId="0" fontId="47" fillId="25" borderId="17" xfId="98" applyFont="1" applyFill="1" applyBorder="1" applyAlignment="1">
      <alignment horizontal="left" vertical="top" wrapText="1"/>
    </xf>
    <xf numFmtId="0" fontId="39" fillId="25" borderId="18" xfId="98" applyFont="1" applyFill="1" applyBorder="1" applyAlignment="1">
      <alignment horizontal="left" vertical="top" wrapText="1"/>
    </xf>
    <xf numFmtId="0" fontId="39" fillId="25" borderId="19" xfId="98" applyFont="1" applyFill="1" applyBorder="1" applyAlignment="1">
      <alignment horizontal="left" vertical="top" wrapText="1"/>
    </xf>
    <xf numFmtId="0" fontId="39" fillId="25" borderId="17" xfId="98" applyFont="1" applyFill="1" applyBorder="1" applyAlignment="1">
      <alignment horizontal="left" vertical="top" wrapText="1"/>
    </xf>
    <xf numFmtId="0" fontId="11" fillId="25" borderId="0" xfId="98" applyFont="1" applyFill="1" applyAlignment="1">
      <alignment horizontal="left" wrapText="1"/>
    </xf>
    <xf numFmtId="0" fontId="11" fillId="0" borderId="0" xfId="98" applyFont="1" applyAlignment="1">
      <alignment horizontal="left"/>
    </xf>
    <xf numFmtId="0" fontId="13" fillId="26" borderId="0" xfId="0" applyFont="1" applyFill="1" applyAlignment="1">
      <alignment horizontal="center"/>
    </xf>
    <xf numFmtId="164" fontId="42" fillId="0" borderId="0" xfId="0" applyNumberFormat="1" applyFont="1" applyAlignment="1">
      <alignment horizontal="center"/>
    </xf>
    <xf numFmtId="0" fontId="45" fillId="25" borderId="0" xfId="102" applyFont="1" applyFill="1" applyAlignment="1">
      <alignment horizontal="left" wrapText="1"/>
    </xf>
    <xf numFmtId="0" fontId="46" fillId="25" borderId="0" xfId="98" applyFont="1" applyFill="1" applyAlignment="1">
      <alignment horizontal="left" wrapText="1"/>
    </xf>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CCF054AA-D3D0-4B61-86F2-E6984F395267}"/>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84DABD01-A4E3-46FF-9713-EC8386A44376}"/>
    <cellStyle name="Normal 6" xfId="97" xr:uid="{B055C75B-BFCA-4D44-80BA-C5D28E96CDBC}"/>
    <cellStyle name="Note 2" xfId="5" xr:uid="{00000000-0005-0000-0000-000056000000}"/>
    <cellStyle name="Note 3" xfId="89" xr:uid="{00000000-0005-0000-0000-000057000000}"/>
    <cellStyle name="Note 4" xfId="42" xr:uid="{00000000-0005-0000-0000-000058000000}"/>
    <cellStyle name="Note 4 2" xfId="99" xr:uid="{68C641F7-A3C0-4744-8DC7-302907B52B58}"/>
    <cellStyle name="Output 2" xfId="84" xr:uid="{00000000-0005-0000-0000-000059000000}"/>
    <cellStyle name="Output 3" xfId="43" xr:uid="{00000000-0005-0000-0000-00005A000000}"/>
    <cellStyle name="Percent 2" xfId="101" xr:uid="{7E46A7E4-83C2-427D-B878-DD3DDC5F9FB2}"/>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45DC9AD8-86AE-42D8-B918-FB737470A4EB}"/>
            </a:ext>
          </a:extLst>
        </xdr:cNvPr>
        <xdr:cNvSpPr txBox="1"/>
      </xdr:nvSpPr>
      <xdr:spPr>
        <a:xfrm>
          <a:off x="80772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
  <sheetViews>
    <sheetView workbookViewId="0">
      <selection activeCell="I44" sqref="I44"/>
    </sheetView>
  </sheetViews>
  <sheetFormatPr defaultRowHeight="12.75" x14ac:dyDescent="0.2"/>
  <cols>
    <col min="1" max="3" width="9.42578125" customWidth="1"/>
    <col min="4" max="7" width="8.85546875" customWidth="1"/>
    <col min="8" max="11" width="8.85546875" style="7" customWidth="1"/>
    <col min="12" max="12" width="9.42578125" customWidth="1"/>
  </cols>
  <sheetData>
    <row r="1" spans="1:15" ht="15.75" x14ac:dyDescent="0.25">
      <c r="A1" s="13" t="s">
        <v>0</v>
      </c>
      <c r="B1" s="8"/>
      <c r="C1" s="8"/>
      <c r="D1" s="8"/>
      <c r="E1" s="4"/>
      <c r="F1" s="4"/>
      <c r="G1" s="4"/>
      <c r="H1" s="4"/>
      <c r="I1" s="4"/>
      <c r="J1" s="4"/>
      <c r="K1" s="4"/>
      <c r="L1" s="4"/>
    </row>
    <row r="2" spans="1:15" ht="15.75" x14ac:dyDescent="0.25">
      <c r="A2" s="2"/>
      <c r="B2" s="1"/>
      <c r="C2" s="3"/>
      <c r="D2" s="3"/>
      <c r="E2" s="3"/>
      <c r="F2" s="3"/>
      <c r="G2" s="3"/>
      <c r="H2" s="3"/>
      <c r="I2" s="3"/>
      <c r="J2" s="3"/>
      <c r="K2" s="3"/>
      <c r="L2" s="3"/>
      <c r="M2" s="3"/>
      <c r="N2" s="3"/>
    </row>
    <row r="3" spans="1:15" s="6" customFormat="1" x14ac:dyDescent="0.2">
      <c r="A3" s="62"/>
      <c r="B3" s="62"/>
      <c r="C3" s="62"/>
      <c r="D3" s="9" t="s">
        <v>7</v>
      </c>
      <c r="E3" s="10" t="s">
        <v>8</v>
      </c>
      <c r="F3" s="10" t="s">
        <v>9</v>
      </c>
      <c r="G3" s="10" t="s">
        <v>10</v>
      </c>
      <c r="H3" s="10" t="s">
        <v>11</v>
      </c>
      <c r="I3" s="10" t="s">
        <v>12</v>
      </c>
      <c r="J3" s="10" t="s">
        <v>24</v>
      </c>
      <c r="K3" s="10" t="s">
        <v>25</v>
      </c>
      <c r="L3" s="11" t="s">
        <v>13</v>
      </c>
    </row>
    <row r="4" spans="1:15" x14ac:dyDescent="0.2">
      <c r="A4" s="63" t="s">
        <v>26</v>
      </c>
      <c r="B4" s="63"/>
      <c r="C4" s="63"/>
      <c r="D4" s="37">
        <v>0</v>
      </c>
      <c r="E4" s="37">
        <v>15</v>
      </c>
      <c r="F4" s="37">
        <v>15</v>
      </c>
      <c r="G4" s="37">
        <v>10</v>
      </c>
      <c r="H4" s="37">
        <v>5</v>
      </c>
      <c r="I4" s="37">
        <v>5</v>
      </c>
      <c r="J4" s="37">
        <v>5</v>
      </c>
      <c r="K4" s="37">
        <v>5</v>
      </c>
      <c r="L4" s="12">
        <f>SUM(D4:K4)</f>
        <v>60</v>
      </c>
    </row>
    <row r="5" spans="1:15" x14ac:dyDescent="0.2">
      <c r="A5" s="63" t="s">
        <v>27</v>
      </c>
      <c r="B5" s="63"/>
      <c r="C5" s="63"/>
      <c r="D5" s="37">
        <v>0</v>
      </c>
      <c r="E5" s="37">
        <v>9</v>
      </c>
      <c r="F5" s="37">
        <v>9</v>
      </c>
      <c r="G5" s="37">
        <v>6</v>
      </c>
      <c r="H5" s="37">
        <v>3</v>
      </c>
      <c r="I5" s="37">
        <v>3</v>
      </c>
      <c r="J5" s="37">
        <v>3</v>
      </c>
      <c r="K5" s="37">
        <v>3</v>
      </c>
      <c r="L5" s="12">
        <f>SUM(D5:K5)</f>
        <v>36</v>
      </c>
      <c r="O5" s="5"/>
    </row>
  </sheetData>
  <mergeCells count="3">
    <mergeCell ref="A3:C3"/>
    <mergeCell ref="A4:C4"/>
    <mergeCell ref="A5:C5"/>
  </mergeCells>
  <phoneticPr fontId="41"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
  <sheetViews>
    <sheetView workbookViewId="0">
      <selection activeCell="L5" sqref="L5"/>
    </sheetView>
  </sheetViews>
  <sheetFormatPr defaultRowHeight="12.75" x14ac:dyDescent="0.2"/>
  <cols>
    <col min="1" max="3" width="9.42578125" style="7" customWidth="1"/>
    <col min="4" max="11" width="8.85546875" style="7" customWidth="1"/>
    <col min="12" max="12" width="9.42578125" style="7" customWidth="1"/>
    <col min="13" max="16384" width="9.140625" style="7"/>
  </cols>
  <sheetData>
    <row r="1" spans="1:14" ht="15.75" x14ac:dyDescent="0.25">
      <c r="A1" s="13" t="s">
        <v>0</v>
      </c>
      <c r="B1" s="8"/>
      <c r="C1" s="8"/>
      <c r="D1" s="8"/>
      <c r="E1" s="4"/>
      <c r="F1" s="4"/>
      <c r="G1" s="4"/>
      <c r="H1" s="4"/>
      <c r="I1" s="4"/>
      <c r="J1" s="4"/>
      <c r="K1" s="4"/>
      <c r="L1" s="4"/>
    </row>
    <row r="2" spans="1:14" ht="15.75" x14ac:dyDescent="0.25">
      <c r="A2" s="4"/>
      <c r="B2" s="3"/>
      <c r="C2" s="3"/>
      <c r="D2" s="3"/>
      <c r="E2" s="3"/>
      <c r="F2" s="3"/>
      <c r="G2" s="3"/>
      <c r="H2" s="3"/>
      <c r="I2" s="3"/>
      <c r="J2" s="3"/>
      <c r="K2" s="3"/>
      <c r="L2" s="3"/>
      <c r="M2" s="3"/>
      <c r="N2" s="3"/>
    </row>
    <row r="3" spans="1:14" s="6" customFormat="1" x14ac:dyDescent="0.2">
      <c r="A3" s="62"/>
      <c r="B3" s="62"/>
      <c r="C3" s="62"/>
      <c r="D3" s="9" t="s">
        <v>7</v>
      </c>
      <c r="E3" s="10" t="s">
        <v>8</v>
      </c>
      <c r="F3" s="10" t="s">
        <v>9</v>
      </c>
      <c r="G3" s="10" t="s">
        <v>10</v>
      </c>
      <c r="H3" s="10" t="s">
        <v>11</v>
      </c>
      <c r="I3" s="10" t="s">
        <v>12</v>
      </c>
      <c r="J3" s="10" t="s">
        <v>24</v>
      </c>
      <c r="K3" s="10" t="s">
        <v>25</v>
      </c>
      <c r="L3" s="11" t="s">
        <v>13</v>
      </c>
    </row>
    <row r="4" spans="1:14" x14ac:dyDescent="0.2">
      <c r="A4" s="63" t="s">
        <v>26</v>
      </c>
      <c r="B4" s="63"/>
      <c r="C4" s="63"/>
      <c r="D4" s="38">
        <v>0</v>
      </c>
      <c r="E4" s="38">
        <v>12.899999999999999</v>
      </c>
      <c r="F4" s="38">
        <v>13.200000000000001</v>
      </c>
      <c r="G4" s="38">
        <v>8.8000000000000007</v>
      </c>
      <c r="H4" s="38">
        <v>4.2</v>
      </c>
      <c r="I4" s="38">
        <v>4.7</v>
      </c>
      <c r="J4" s="38">
        <v>4.4000000000000004</v>
      </c>
      <c r="K4" s="38">
        <v>4.0999999999999996</v>
      </c>
      <c r="L4" s="12">
        <f>SUM(D4:K4)</f>
        <v>52.300000000000011</v>
      </c>
    </row>
    <row r="5" spans="1:14" x14ac:dyDescent="0.2">
      <c r="A5" s="63" t="s">
        <v>27</v>
      </c>
      <c r="B5" s="63"/>
      <c r="C5" s="63"/>
      <c r="D5" s="38">
        <v>0</v>
      </c>
      <c r="E5" s="38">
        <v>10.199999999999999</v>
      </c>
      <c r="F5" s="38">
        <v>10.199999999999999</v>
      </c>
      <c r="G5" s="38">
        <v>6.8</v>
      </c>
      <c r="H5" s="38">
        <v>3.4</v>
      </c>
      <c r="I5" s="38">
        <v>3.4</v>
      </c>
      <c r="J5" s="38">
        <v>3.4</v>
      </c>
      <c r="K5" s="38">
        <v>3.4</v>
      </c>
      <c r="L5" s="12">
        <f>SUM(D5:K5)</f>
        <v>40.799999999999997</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
  <sheetViews>
    <sheetView workbookViewId="0">
      <selection activeCell="J19" sqref="J19"/>
    </sheetView>
  </sheetViews>
  <sheetFormatPr defaultRowHeight="12.75" x14ac:dyDescent="0.2"/>
  <cols>
    <col min="1" max="3" width="9.42578125" style="7" customWidth="1"/>
    <col min="4" max="11" width="8.85546875" style="7" customWidth="1"/>
    <col min="12" max="12" width="9.42578125" style="7" customWidth="1"/>
    <col min="13" max="16384" width="9.140625" style="7"/>
  </cols>
  <sheetData>
    <row r="1" spans="1:14" ht="15.75" x14ac:dyDescent="0.25">
      <c r="A1" s="13" t="s">
        <v>0</v>
      </c>
      <c r="B1" s="8"/>
      <c r="C1" s="8"/>
      <c r="D1" s="8"/>
      <c r="E1" s="4"/>
      <c r="F1" s="4"/>
      <c r="G1" s="4"/>
      <c r="H1" s="4"/>
      <c r="I1" s="4"/>
      <c r="J1" s="4"/>
      <c r="K1" s="4"/>
      <c r="L1" s="4"/>
    </row>
    <row r="2" spans="1:14" ht="15.75" x14ac:dyDescent="0.25">
      <c r="A2" s="4"/>
      <c r="B2" s="3"/>
      <c r="C2" s="3"/>
      <c r="D2" s="3"/>
      <c r="E2" s="3"/>
      <c r="F2" s="3"/>
      <c r="G2" s="3"/>
      <c r="H2" s="3"/>
      <c r="I2" s="3"/>
      <c r="J2" s="3"/>
      <c r="K2" s="3"/>
      <c r="L2" s="3"/>
      <c r="M2" s="3"/>
      <c r="N2" s="3"/>
    </row>
    <row r="3" spans="1:14" s="6" customFormat="1" x14ac:dyDescent="0.2">
      <c r="A3" s="62"/>
      <c r="B3" s="62"/>
      <c r="C3" s="62"/>
      <c r="D3" s="9" t="s">
        <v>7</v>
      </c>
      <c r="E3" s="10" t="s">
        <v>8</v>
      </c>
      <c r="F3" s="10" t="s">
        <v>9</v>
      </c>
      <c r="G3" s="10" t="s">
        <v>10</v>
      </c>
      <c r="H3" s="10" t="s">
        <v>11</v>
      </c>
      <c r="I3" s="10" t="s">
        <v>12</v>
      </c>
      <c r="J3" s="10" t="s">
        <v>24</v>
      </c>
      <c r="K3" s="10" t="s">
        <v>25</v>
      </c>
      <c r="L3" s="11" t="s">
        <v>13</v>
      </c>
    </row>
    <row r="4" spans="1:14" x14ac:dyDescent="0.2">
      <c r="A4" s="63" t="s">
        <v>26</v>
      </c>
      <c r="B4" s="63"/>
      <c r="C4" s="63"/>
      <c r="D4" s="40">
        <v>0</v>
      </c>
      <c r="E4" s="40">
        <v>13.5</v>
      </c>
      <c r="F4" s="40">
        <v>14.399999999999999</v>
      </c>
      <c r="G4" s="40">
        <v>9.6</v>
      </c>
      <c r="H4" s="40">
        <v>4.5</v>
      </c>
      <c r="I4" s="40">
        <v>3.4</v>
      </c>
      <c r="J4" s="40">
        <v>4.4000000000000004</v>
      </c>
      <c r="K4" s="40">
        <v>4.4000000000000004</v>
      </c>
      <c r="L4" s="12">
        <f>SUM(D4:K4)</f>
        <v>54.199999999999996</v>
      </c>
    </row>
    <row r="5" spans="1:14" x14ac:dyDescent="0.2">
      <c r="A5" s="63" t="s">
        <v>27</v>
      </c>
      <c r="B5" s="63"/>
      <c r="C5" s="63"/>
      <c r="D5" s="40">
        <v>0</v>
      </c>
      <c r="E5" s="40">
        <v>10.199999999999999</v>
      </c>
      <c r="F5" s="40">
        <v>10.199999999999999</v>
      </c>
      <c r="G5" s="40">
        <v>6.8</v>
      </c>
      <c r="H5" s="40">
        <v>3.4</v>
      </c>
      <c r="I5" s="40">
        <v>3.4</v>
      </c>
      <c r="J5" s="40">
        <v>4.4000000000000004</v>
      </c>
      <c r="K5" s="40">
        <v>4.4000000000000004</v>
      </c>
      <c r="L5" s="12">
        <f>SUM(D5:K5)</f>
        <v>42.8</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
  <sheetViews>
    <sheetView workbookViewId="0">
      <selection activeCell="I12" sqref="I12"/>
    </sheetView>
  </sheetViews>
  <sheetFormatPr defaultRowHeight="12.75" x14ac:dyDescent="0.2"/>
  <cols>
    <col min="1" max="3" width="9.42578125" style="7" customWidth="1"/>
    <col min="4" max="11" width="8.85546875" style="7" customWidth="1"/>
    <col min="12" max="12" width="9.42578125" style="7" customWidth="1"/>
    <col min="13" max="16384" width="9.140625" style="7"/>
  </cols>
  <sheetData>
    <row r="1" spans="1:14" ht="15.75" x14ac:dyDescent="0.25">
      <c r="A1" s="13" t="s">
        <v>0</v>
      </c>
      <c r="B1" s="8"/>
      <c r="C1" s="8"/>
      <c r="D1" s="8"/>
      <c r="E1" s="4"/>
      <c r="F1" s="4"/>
      <c r="G1" s="4"/>
      <c r="H1" s="4"/>
      <c r="I1" s="4"/>
      <c r="J1" s="4"/>
      <c r="K1" s="4"/>
      <c r="L1" s="4"/>
    </row>
    <row r="2" spans="1:14" ht="15.75" x14ac:dyDescent="0.25">
      <c r="A2" s="4"/>
      <c r="B2" s="3"/>
      <c r="C2" s="3"/>
      <c r="D2" s="3"/>
      <c r="E2" s="3"/>
      <c r="F2" s="3"/>
      <c r="G2" s="3"/>
      <c r="H2" s="3"/>
      <c r="I2" s="3"/>
      <c r="J2" s="3"/>
      <c r="K2" s="3"/>
      <c r="L2" s="3"/>
      <c r="M2" s="3"/>
      <c r="N2" s="3"/>
    </row>
    <row r="3" spans="1:14" s="6" customFormat="1" x14ac:dyDescent="0.2">
      <c r="A3" s="62"/>
      <c r="B3" s="62"/>
      <c r="C3" s="62"/>
      <c r="D3" s="9" t="s">
        <v>7</v>
      </c>
      <c r="E3" s="10" t="s">
        <v>8</v>
      </c>
      <c r="F3" s="10" t="s">
        <v>9</v>
      </c>
      <c r="G3" s="10" t="s">
        <v>10</v>
      </c>
      <c r="H3" s="10" t="s">
        <v>11</v>
      </c>
      <c r="I3" s="10" t="s">
        <v>12</v>
      </c>
      <c r="J3" s="10" t="s">
        <v>24</v>
      </c>
      <c r="K3" s="10" t="s">
        <v>25</v>
      </c>
      <c r="L3" s="11" t="s">
        <v>13</v>
      </c>
    </row>
    <row r="4" spans="1:14" x14ac:dyDescent="0.2">
      <c r="A4" s="63" t="s">
        <v>26</v>
      </c>
      <c r="B4" s="63"/>
      <c r="C4" s="63"/>
      <c r="D4" s="41">
        <v>0</v>
      </c>
      <c r="E4" s="41">
        <v>13.5</v>
      </c>
      <c r="F4" s="41">
        <v>13.5</v>
      </c>
      <c r="G4" s="41">
        <v>9</v>
      </c>
      <c r="H4" s="41">
        <v>4.5</v>
      </c>
      <c r="I4" s="41">
        <v>4.5</v>
      </c>
      <c r="J4" s="41">
        <v>4.5</v>
      </c>
      <c r="K4" s="41">
        <v>4.5</v>
      </c>
      <c r="L4" s="12">
        <f>SUM(D4:K4)</f>
        <v>54</v>
      </c>
    </row>
    <row r="5" spans="1:14" x14ac:dyDescent="0.2">
      <c r="A5" s="63" t="s">
        <v>27</v>
      </c>
      <c r="B5" s="63"/>
      <c r="C5" s="63"/>
      <c r="D5" s="41">
        <v>0</v>
      </c>
      <c r="E5" s="41">
        <v>13.5</v>
      </c>
      <c r="F5" s="41">
        <v>13.5</v>
      </c>
      <c r="G5" s="41">
        <v>9</v>
      </c>
      <c r="H5" s="41">
        <v>4.5</v>
      </c>
      <c r="I5" s="41">
        <v>4.5</v>
      </c>
      <c r="J5" s="41">
        <v>4.5</v>
      </c>
      <c r="K5" s="41">
        <v>4.5</v>
      </c>
      <c r="L5" s="12">
        <f>SUM(D5:K5)</f>
        <v>54</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
  <sheetViews>
    <sheetView workbookViewId="0">
      <selection activeCell="M15" sqref="M15"/>
    </sheetView>
  </sheetViews>
  <sheetFormatPr defaultRowHeight="12.75" x14ac:dyDescent="0.2"/>
  <cols>
    <col min="1" max="3" width="9.42578125" style="7" customWidth="1"/>
    <col min="4" max="11" width="8.85546875" style="7" customWidth="1"/>
    <col min="12" max="12" width="9.42578125" style="7" customWidth="1"/>
    <col min="13" max="16384" width="9.140625" style="7"/>
  </cols>
  <sheetData>
    <row r="1" spans="1:14" ht="15.75" x14ac:dyDescent="0.25">
      <c r="A1" s="13" t="s">
        <v>0</v>
      </c>
      <c r="B1" s="8"/>
      <c r="C1" s="8"/>
      <c r="D1" s="8"/>
      <c r="E1" s="4"/>
      <c r="F1" s="4"/>
      <c r="G1" s="4"/>
      <c r="H1" s="4"/>
      <c r="I1" s="4"/>
      <c r="J1" s="4"/>
      <c r="K1" s="4"/>
      <c r="L1" s="4"/>
    </row>
    <row r="2" spans="1:14" ht="15.75" x14ac:dyDescent="0.25">
      <c r="A2" s="4"/>
      <c r="B2" s="3"/>
      <c r="C2" s="3"/>
      <c r="D2" s="3"/>
      <c r="E2" s="3"/>
      <c r="F2" s="3"/>
      <c r="G2" s="3"/>
      <c r="H2" s="3"/>
      <c r="I2" s="3"/>
      <c r="J2" s="3"/>
      <c r="K2" s="3"/>
      <c r="L2" s="3"/>
      <c r="M2" s="3"/>
      <c r="N2" s="3"/>
    </row>
    <row r="3" spans="1:14" s="6" customFormat="1" x14ac:dyDescent="0.2">
      <c r="A3" s="62"/>
      <c r="B3" s="62"/>
      <c r="C3" s="62"/>
      <c r="D3" s="9" t="s">
        <v>7</v>
      </c>
      <c r="E3" s="10" t="s">
        <v>8</v>
      </c>
      <c r="F3" s="10" t="s">
        <v>9</v>
      </c>
      <c r="G3" s="10" t="s">
        <v>10</v>
      </c>
      <c r="H3" s="10" t="s">
        <v>11</v>
      </c>
      <c r="I3" s="10" t="s">
        <v>12</v>
      </c>
      <c r="J3" s="10" t="s">
        <v>24</v>
      </c>
      <c r="K3" s="10" t="s">
        <v>25</v>
      </c>
      <c r="L3" s="11" t="s">
        <v>13</v>
      </c>
    </row>
    <row r="4" spans="1:14" x14ac:dyDescent="0.2">
      <c r="A4" s="63" t="s">
        <v>26</v>
      </c>
      <c r="B4" s="63"/>
      <c r="C4" s="63"/>
      <c r="D4" s="39">
        <v>32</v>
      </c>
      <c r="E4" s="39">
        <v>15</v>
      </c>
      <c r="F4" s="39">
        <v>15</v>
      </c>
      <c r="G4" s="39">
        <v>10</v>
      </c>
      <c r="H4" s="39">
        <v>5</v>
      </c>
      <c r="I4" s="39">
        <v>5</v>
      </c>
      <c r="J4" s="39">
        <v>5</v>
      </c>
      <c r="K4" s="39">
        <v>5</v>
      </c>
      <c r="L4" s="12">
        <f>SUM(E4:K4)</f>
        <v>60</v>
      </c>
    </row>
    <row r="5" spans="1:14" x14ac:dyDescent="0.2">
      <c r="A5" s="63" t="s">
        <v>27</v>
      </c>
      <c r="B5" s="63"/>
      <c r="C5" s="63"/>
      <c r="D5" s="39">
        <v>40</v>
      </c>
      <c r="E5" s="39">
        <v>9.8999999999999986</v>
      </c>
      <c r="F5" s="39">
        <v>9.8999999999999986</v>
      </c>
      <c r="G5" s="39">
        <v>6.6</v>
      </c>
      <c r="H5" s="39">
        <v>3.3</v>
      </c>
      <c r="I5" s="39">
        <v>3.3</v>
      </c>
      <c r="J5" s="39">
        <v>3.3</v>
      </c>
      <c r="K5" s="39">
        <v>3.3</v>
      </c>
      <c r="L5" s="12">
        <f>SUM(E5:K5)</f>
        <v>39.599999999999994</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8"/>
  <sheetViews>
    <sheetView workbookViewId="0">
      <selection activeCell="A3" sqref="A3:H3"/>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14</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66" t="s">
        <v>28</v>
      </c>
      <c r="B3" s="66"/>
      <c r="C3" s="66"/>
      <c r="D3" s="66"/>
      <c r="E3" s="66"/>
      <c r="F3" s="66"/>
      <c r="G3" s="66"/>
      <c r="H3" s="66"/>
      <c r="I3" s="16"/>
      <c r="J3" s="16"/>
    </row>
    <row r="4" spans="1:15" x14ac:dyDescent="0.2">
      <c r="A4" s="15"/>
      <c r="B4" s="15"/>
      <c r="C4" s="15"/>
      <c r="D4" s="15"/>
      <c r="E4" s="15"/>
      <c r="F4" s="15"/>
      <c r="G4" s="18"/>
      <c r="H4" s="18"/>
      <c r="I4" s="19"/>
      <c r="J4" s="19"/>
    </row>
    <row r="5" spans="1:15" ht="15.75" x14ac:dyDescent="0.25">
      <c r="G5" s="64" t="s">
        <v>20</v>
      </c>
      <c r="H5" s="64"/>
      <c r="I5" s="20"/>
      <c r="J5" s="21"/>
      <c r="K5" s="65" t="s">
        <v>21</v>
      </c>
      <c r="L5" s="65"/>
      <c r="M5" s="21"/>
      <c r="N5" s="64" t="s">
        <v>22</v>
      </c>
      <c r="O5" s="64"/>
    </row>
    <row r="6" spans="1:15" s="25" customFormat="1" ht="135" customHeight="1" x14ac:dyDescent="0.2">
      <c r="A6" s="22"/>
      <c r="B6" s="23" t="s">
        <v>2</v>
      </c>
      <c r="C6" s="23" t="s">
        <v>3</v>
      </c>
      <c r="D6" s="23" t="s">
        <v>4</v>
      </c>
      <c r="E6" s="23" t="s">
        <v>5</v>
      </c>
      <c r="F6" s="23" t="s">
        <v>6</v>
      </c>
      <c r="G6" s="23" t="s">
        <v>15</v>
      </c>
      <c r="H6" s="34" t="s">
        <v>16</v>
      </c>
      <c r="J6" s="24" t="str">
        <f>F6</f>
        <v>Evaluator 5</v>
      </c>
      <c r="K6" s="23" t="s">
        <v>18</v>
      </c>
      <c r="L6" s="34" t="s">
        <v>17</v>
      </c>
      <c r="N6" s="23" t="s">
        <v>1</v>
      </c>
      <c r="O6" s="34" t="s">
        <v>19</v>
      </c>
    </row>
    <row r="7" spans="1:15" ht="16.5" customHeight="1" x14ac:dyDescent="0.2">
      <c r="A7" s="32" t="str">
        <f>'Evaluator 5'!A4:C4</f>
        <v>Set Solutions</v>
      </c>
      <c r="B7" s="26">
        <f>'Evaluator 1'!L4</f>
        <v>60</v>
      </c>
      <c r="C7" s="26">
        <f>'Evaluator 2'!L4</f>
        <v>52.300000000000011</v>
      </c>
      <c r="D7" s="26">
        <f>'Evaluator 3'!L4</f>
        <v>54.199999999999996</v>
      </c>
      <c r="E7" s="26">
        <f>'Evaluator 4'!L4</f>
        <v>54</v>
      </c>
      <c r="F7" s="26">
        <f>'Evaluator 5'!L4</f>
        <v>60</v>
      </c>
      <c r="G7" s="26">
        <f>AVERAGE(B7:F7)</f>
        <v>56.1</v>
      </c>
      <c r="H7" s="35">
        <f>RANK(G7,$G$7:$G$8,0)</f>
        <v>1</v>
      </c>
      <c r="J7" s="28">
        <f>'Evaluator 5'!D4</f>
        <v>32</v>
      </c>
      <c r="K7" s="26">
        <f>AVERAGE(J7)</f>
        <v>32</v>
      </c>
      <c r="L7" s="35">
        <f>RANK(K7,$K$7:$K$8,0)</f>
        <v>2</v>
      </c>
      <c r="N7" s="29">
        <f>G7+K7</f>
        <v>88.1</v>
      </c>
      <c r="O7" s="35">
        <f>RANK(N7,$N$7:$N$8,0)</f>
        <v>1</v>
      </c>
    </row>
    <row r="8" spans="1:15" ht="16.5" customHeight="1" x14ac:dyDescent="0.2">
      <c r="A8" s="32" t="str">
        <f>'Evaluator 5'!A5:C5</f>
        <v>Netsync</v>
      </c>
      <c r="B8" s="26">
        <f>'Evaluator 1'!L5</f>
        <v>36</v>
      </c>
      <c r="C8" s="26">
        <f>'Evaluator 2'!L5</f>
        <v>40.799999999999997</v>
      </c>
      <c r="D8" s="26">
        <f>'Evaluator 3'!L5</f>
        <v>42.8</v>
      </c>
      <c r="E8" s="26">
        <f>'Evaluator 4'!L5</f>
        <v>54</v>
      </c>
      <c r="F8" s="26">
        <f>'Evaluator 5'!L5</f>
        <v>39.599999999999994</v>
      </c>
      <c r="G8" s="27">
        <f>AVERAGE(B8:F8)</f>
        <v>42.64</v>
      </c>
      <c r="H8" s="36">
        <f>RANK(G8,$G$7:$G$8,0)</f>
        <v>2</v>
      </c>
      <c r="J8" s="30">
        <f>'Evaluator 5'!D5</f>
        <v>40</v>
      </c>
      <c r="K8" s="27">
        <f t="shared" ref="K8" si="0">AVERAGE(J8)</f>
        <v>40</v>
      </c>
      <c r="L8" s="36">
        <f>RANK(K8,$K$7:$K$8,0)</f>
        <v>1</v>
      </c>
      <c r="N8" s="31">
        <f t="shared" ref="N8" si="1">G8+K8</f>
        <v>82.64</v>
      </c>
      <c r="O8" s="36">
        <f>RANK(N8,$N$7:$N$8,0)</f>
        <v>2</v>
      </c>
    </row>
    <row r="27" spans="1:1" x14ac:dyDescent="0.2">
      <c r="A27" s="33" t="s">
        <v>23</v>
      </c>
    </row>
    <row r="28" spans="1:1" x14ac:dyDescent="0.2">
      <c r="A28" s="33"/>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9FD55-8339-4BFD-B5F3-B635E73DA5AA}">
  <dimension ref="A1:Y45"/>
  <sheetViews>
    <sheetView tabSelected="1" topLeftCell="A13" workbookViewId="0">
      <selection activeCell="H13" sqref="H13:J13"/>
    </sheetView>
  </sheetViews>
  <sheetFormatPr defaultRowHeight="12.75" x14ac:dyDescent="0.2"/>
  <cols>
    <col min="1" max="1" width="25" style="43" bestFit="1" customWidth="1"/>
    <col min="2" max="25" width="9.5703125" style="43" customWidth="1"/>
    <col min="26" max="16384" width="9.140625" style="43"/>
  </cols>
  <sheetData>
    <row r="1" spans="1:25" ht="15.75" x14ac:dyDescent="0.25">
      <c r="A1" s="80" t="s">
        <v>29</v>
      </c>
      <c r="B1" s="80"/>
      <c r="C1" s="80"/>
      <c r="D1" s="80"/>
      <c r="E1" s="80"/>
      <c r="F1" s="80"/>
      <c r="G1" s="80"/>
      <c r="H1" s="80"/>
      <c r="I1" s="80"/>
      <c r="J1" s="42"/>
    </row>
    <row r="2" spans="1:25" ht="15.75" x14ac:dyDescent="0.25">
      <c r="A2" s="81" t="s">
        <v>30</v>
      </c>
      <c r="B2" s="81"/>
      <c r="C2" s="81"/>
      <c r="D2" s="81"/>
      <c r="E2" s="81"/>
      <c r="F2" s="81"/>
      <c r="G2" s="81"/>
      <c r="H2" s="81"/>
      <c r="I2" s="81"/>
      <c r="J2" s="44"/>
    </row>
    <row r="3" spans="1:25" x14ac:dyDescent="0.2">
      <c r="A3" s="45" t="s">
        <v>31</v>
      </c>
      <c r="B3" s="82"/>
      <c r="C3" s="82"/>
      <c r="D3" s="82"/>
    </row>
    <row r="4" spans="1:25" ht="15" customHeight="1" x14ac:dyDescent="0.2">
      <c r="A4" s="45" t="s">
        <v>32</v>
      </c>
      <c r="B4" s="83" t="s">
        <v>33</v>
      </c>
      <c r="C4" s="83"/>
      <c r="D4" s="83"/>
      <c r="E4" s="46"/>
    </row>
    <row r="5" spans="1:25" ht="15" x14ac:dyDescent="0.25">
      <c r="A5" s="84" t="s">
        <v>34</v>
      </c>
      <c r="B5" s="84"/>
      <c r="C5" s="47"/>
      <c r="D5" s="47"/>
      <c r="E5" s="47"/>
      <c r="F5" s="47"/>
      <c r="G5" s="47"/>
    </row>
    <row r="6" spans="1:25" ht="13.5" thickBot="1" x14ac:dyDescent="0.25">
      <c r="A6" s="48"/>
      <c r="B6" s="85" t="s">
        <v>35</v>
      </c>
      <c r="C6" s="85"/>
      <c r="D6" s="85"/>
      <c r="E6" s="85"/>
      <c r="F6" s="85"/>
      <c r="G6" s="85"/>
      <c r="H6" s="85"/>
      <c r="I6" s="85"/>
    </row>
    <row r="7" spans="1:25" x14ac:dyDescent="0.2">
      <c r="B7" s="49"/>
    </row>
    <row r="8" spans="1:25" x14ac:dyDescent="0.2">
      <c r="B8" s="49"/>
    </row>
    <row r="9" spans="1:25" x14ac:dyDescent="0.2">
      <c r="B9" s="49"/>
    </row>
    <row r="10" spans="1:25" ht="15" customHeight="1" x14ac:dyDescent="0.2"/>
    <row r="11" spans="1:25" ht="13.5" thickBot="1" x14ac:dyDescent="0.25"/>
    <row r="12" spans="1:25" s="50" customFormat="1" ht="13.5" thickBot="1" x14ac:dyDescent="0.25">
      <c r="B12" s="73" t="s">
        <v>36</v>
      </c>
      <c r="C12" s="74"/>
      <c r="D12" s="75"/>
      <c r="E12" s="73" t="s">
        <v>37</v>
      </c>
      <c r="F12" s="74"/>
      <c r="G12" s="75"/>
      <c r="H12" s="73" t="s">
        <v>38</v>
      </c>
      <c r="I12" s="74"/>
      <c r="J12" s="75"/>
      <c r="K12" s="73" t="s">
        <v>39</v>
      </c>
      <c r="L12" s="74"/>
      <c r="M12" s="75"/>
      <c r="N12" s="73" t="s">
        <v>40</v>
      </c>
      <c r="O12" s="74"/>
      <c r="P12" s="75"/>
      <c r="Q12" s="73" t="s">
        <v>41</v>
      </c>
      <c r="R12" s="74"/>
      <c r="S12" s="75"/>
      <c r="T12" s="73" t="s">
        <v>42</v>
      </c>
      <c r="U12" s="74"/>
      <c r="V12" s="75"/>
      <c r="W12" s="73" t="s">
        <v>43</v>
      </c>
      <c r="X12" s="74"/>
      <c r="Y12" s="75"/>
    </row>
    <row r="13" spans="1:25" s="50" customFormat="1" ht="409.5" customHeight="1" x14ac:dyDescent="0.2">
      <c r="B13" s="76" t="s">
        <v>44</v>
      </c>
      <c r="C13" s="77"/>
      <c r="D13" s="78"/>
      <c r="E13" s="79" t="s">
        <v>45</v>
      </c>
      <c r="F13" s="77"/>
      <c r="G13" s="78"/>
      <c r="H13" s="79" t="s">
        <v>46</v>
      </c>
      <c r="I13" s="77"/>
      <c r="J13" s="78"/>
      <c r="K13" s="79" t="s">
        <v>47</v>
      </c>
      <c r="L13" s="77"/>
      <c r="M13" s="78"/>
      <c r="N13" s="79" t="s">
        <v>48</v>
      </c>
      <c r="O13" s="77"/>
      <c r="P13" s="78"/>
      <c r="Q13" s="79" t="s">
        <v>49</v>
      </c>
      <c r="R13" s="77"/>
      <c r="S13" s="78"/>
      <c r="T13" s="79" t="s">
        <v>50</v>
      </c>
      <c r="U13" s="77"/>
      <c r="V13" s="78"/>
      <c r="W13" s="79" t="s">
        <v>51</v>
      </c>
      <c r="X13" s="77"/>
      <c r="Y13" s="78"/>
    </row>
    <row r="14" spans="1:25" s="52" customFormat="1" ht="11.25" x14ac:dyDescent="0.2">
      <c r="A14" s="51"/>
      <c r="B14" s="70" t="s">
        <v>52</v>
      </c>
      <c r="C14" s="71"/>
      <c r="D14" s="72"/>
      <c r="E14" s="70" t="s">
        <v>52</v>
      </c>
      <c r="F14" s="71"/>
      <c r="G14" s="72"/>
      <c r="H14" s="70" t="s">
        <v>52</v>
      </c>
      <c r="I14" s="71"/>
      <c r="J14" s="72"/>
      <c r="K14" s="70" t="s">
        <v>52</v>
      </c>
      <c r="L14" s="71"/>
      <c r="M14" s="72"/>
      <c r="N14" s="70" t="s">
        <v>52</v>
      </c>
      <c r="O14" s="71"/>
      <c r="P14" s="72"/>
      <c r="Q14" s="70" t="s">
        <v>52</v>
      </c>
      <c r="R14" s="71"/>
      <c r="S14" s="72"/>
      <c r="T14" s="70" t="s">
        <v>52</v>
      </c>
      <c r="U14" s="71"/>
      <c r="V14" s="72"/>
      <c r="W14" s="70" t="s">
        <v>52</v>
      </c>
      <c r="X14" s="71"/>
      <c r="Y14" s="72"/>
    </row>
    <row r="15" spans="1:25" s="52" customFormat="1" x14ac:dyDescent="0.2">
      <c r="A15" s="53" t="s">
        <v>26</v>
      </c>
      <c r="B15" s="67"/>
      <c r="C15" s="68"/>
      <c r="D15" s="69"/>
      <c r="E15" s="67"/>
      <c r="F15" s="68"/>
      <c r="G15" s="69"/>
      <c r="H15" s="67"/>
      <c r="I15" s="68"/>
      <c r="J15" s="69"/>
      <c r="K15" s="67"/>
      <c r="L15" s="68"/>
      <c r="M15" s="69"/>
      <c r="N15" s="67"/>
      <c r="O15" s="68"/>
      <c r="P15" s="69"/>
      <c r="Q15" s="67"/>
      <c r="R15" s="68"/>
      <c r="S15" s="69"/>
      <c r="T15" s="67"/>
      <c r="U15" s="68"/>
      <c r="V15" s="69"/>
      <c r="W15" s="67"/>
      <c r="X15" s="68"/>
      <c r="Y15" s="69"/>
    </row>
    <row r="16" spans="1:25" s="54" customFormat="1" ht="20.25" customHeight="1" x14ac:dyDescent="0.2">
      <c r="A16" s="53" t="s">
        <v>27</v>
      </c>
      <c r="B16" s="67"/>
      <c r="C16" s="68"/>
      <c r="D16" s="69"/>
      <c r="E16" s="67"/>
      <c r="F16" s="68"/>
      <c r="G16" s="69"/>
      <c r="H16" s="67"/>
      <c r="I16" s="68"/>
      <c r="J16" s="69"/>
      <c r="K16" s="67"/>
      <c r="L16" s="68"/>
      <c r="M16" s="69"/>
      <c r="N16" s="67"/>
      <c r="O16" s="68"/>
      <c r="P16" s="69"/>
      <c r="Q16" s="67"/>
      <c r="R16" s="68"/>
      <c r="S16" s="69"/>
      <c r="T16" s="67"/>
      <c r="U16" s="68"/>
      <c r="V16" s="69"/>
      <c r="W16" s="67"/>
      <c r="X16" s="68"/>
      <c r="Y16" s="69"/>
    </row>
    <row r="17" spans="1:25" s="56" customFormat="1" ht="6.75" customHeight="1" x14ac:dyDescent="0.2">
      <c r="A17" s="55"/>
      <c r="B17" s="55"/>
      <c r="C17" s="55"/>
      <c r="D17" s="55"/>
      <c r="E17" s="55"/>
      <c r="F17" s="55"/>
      <c r="G17" s="55"/>
      <c r="H17" s="55"/>
      <c r="I17" s="55"/>
      <c r="J17" s="55"/>
      <c r="K17" s="55"/>
      <c r="L17" s="55"/>
      <c r="M17" s="55"/>
      <c r="N17" s="55"/>
      <c r="O17" s="55"/>
      <c r="P17" s="55"/>
      <c r="Q17" s="55"/>
      <c r="R17" s="55"/>
      <c r="S17" s="55"/>
      <c r="T17" s="55"/>
      <c r="U17" s="55"/>
      <c r="V17" s="55"/>
      <c r="W17" s="55"/>
      <c r="X17" s="55"/>
      <c r="Y17" s="55"/>
    </row>
    <row r="18" spans="1:25" x14ac:dyDescent="0.2">
      <c r="A18" s="56"/>
      <c r="B18" s="56"/>
      <c r="C18" s="56"/>
      <c r="D18" s="56"/>
      <c r="E18" s="56"/>
      <c r="F18" s="56"/>
      <c r="G18" s="56"/>
      <c r="H18" s="56"/>
      <c r="I18" s="56"/>
      <c r="J18" s="56"/>
      <c r="K18" s="56"/>
      <c r="L18" s="56"/>
      <c r="M18" s="56"/>
      <c r="N18" s="56"/>
      <c r="O18" s="56"/>
      <c r="P18" s="56"/>
      <c r="Q18" s="56"/>
      <c r="R18" s="56"/>
      <c r="S18" s="56"/>
      <c r="T18" s="56"/>
      <c r="U18" s="56"/>
      <c r="V18" s="56"/>
      <c r="W18" s="56"/>
      <c r="X18" s="56"/>
      <c r="Y18" s="56"/>
    </row>
    <row r="20" spans="1:25" x14ac:dyDescent="0.2">
      <c r="A20" s="57"/>
      <c r="G20" s="58"/>
      <c r="H20" s="58"/>
    </row>
    <row r="21" spans="1:25" x14ac:dyDescent="0.2">
      <c r="A21" s="59" t="s">
        <v>53</v>
      </c>
      <c r="G21" s="58"/>
      <c r="H21" s="58"/>
      <c r="I21" s="58"/>
      <c r="J21" s="58"/>
    </row>
    <row r="22" spans="1:25" x14ac:dyDescent="0.2">
      <c r="A22" s="60"/>
      <c r="B22" s="60"/>
      <c r="C22" s="60"/>
      <c r="G22" s="58"/>
      <c r="H22" s="58"/>
      <c r="I22" s="58"/>
      <c r="J22" s="58"/>
    </row>
    <row r="23" spans="1:25" x14ac:dyDescent="0.2">
      <c r="A23" s="60"/>
      <c r="B23" s="60"/>
      <c r="C23" s="60"/>
      <c r="G23" s="58"/>
      <c r="H23" s="58"/>
      <c r="I23" s="58"/>
      <c r="J23" s="58"/>
    </row>
    <row r="24" spans="1:25" x14ac:dyDescent="0.2">
      <c r="A24" s="60"/>
      <c r="B24" s="60"/>
      <c r="C24" s="60"/>
      <c r="G24" s="58"/>
      <c r="H24" s="58"/>
      <c r="I24" s="58"/>
      <c r="J24" s="58"/>
    </row>
    <row r="25" spans="1:25" x14ac:dyDescent="0.2">
      <c r="A25" s="60"/>
      <c r="B25" s="60"/>
      <c r="C25" s="60"/>
      <c r="G25" s="58"/>
      <c r="H25" s="58"/>
      <c r="I25" s="58"/>
      <c r="J25" s="58"/>
    </row>
    <row r="26" spans="1:25" x14ac:dyDescent="0.2">
      <c r="A26" s="60"/>
      <c r="B26" s="60"/>
      <c r="C26" s="60"/>
      <c r="G26" s="58"/>
      <c r="H26" s="58"/>
      <c r="I26" s="58"/>
      <c r="J26" s="58"/>
    </row>
    <row r="27" spans="1:25" x14ac:dyDescent="0.2">
      <c r="I27" s="58"/>
      <c r="J27" s="58"/>
      <c r="K27" s="58"/>
      <c r="L27" s="58"/>
    </row>
    <row r="28" spans="1:25" x14ac:dyDescent="0.2">
      <c r="I28" s="58"/>
      <c r="J28" s="58"/>
      <c r="K28" s="58"/>
      <c r="L28" s="58"/>
      <c r="M28" s="58"/>
    </row>
    <row r="29" spans="1:25" x14ac:dyDescent="0.2">
      <c r="L29" s="58"/>
      <c r="M29" s="58"/>
    </row>
    <row r="30" spans="1:25" x14ac:dyDescent="0.2">
      <c r="L30" s="58"/>
      <c r="M30" s="58"/>
    </row>
    <row r="31" spans="1:25" x14ac:dyDescent="0.2">
      <c r="L31" s="58"/>
      <c r="M31" s="58"/>
    </row>
    <row r="32" spans="1:25" x14ac:dyDescent="0.2">
      <c r="L32" s="58"/>
      <c r="M32" s="58"/>
    </row>
    <row r="45" spans="1:1" x14ac:dyDescent="0.2">
      <c r="A45" s="61" t="s">
        <v>54</v>
      </c>
    </row>
  </sheetData>
  <mergeCells count="46">
    <mergeCell ref="B6:I6"/>
    <mergeCell ref="A1:I1"/>
    <mergeCell ref="A2:I2"/>
    <mergeCell ref="B3:D3"/>
    <mergeCell ref="B4:D4"/>
    <mergeCell ref="A5:B5"/>
    <mergeCell ref="T12:V12"/>
    <mergeCell ref="W12:Y12"/>
    <mergeCell ref="B13:D13"/>
    <mergeCell ref="E13:G13"/>
    <mergeCell ref="H13:J13"/>
    <mergeCell ref="K13:M13"/>
    <mergeCell ref="N13:P13"/>
    <mergeCell ref="Q13:S13"/>
    <mergeCell ref="T13:V13"/>
    <mergeCell ref="W13:Y13"/>
    <mergeCell ref="B12:D12"/>
    <mergeCell ref="E12:G12"/>
    <mergeCell ref="H12:J12"/>
    <mergeCell ref="K12:M12"/>
    <mergeCell ref="N12:P12"/>
    <mergeCell ref="Q12:S12"/>
    <mergeCell ref="T14:V14"/>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6:V16"/>
    <mergeCell ref="W16:Y16"/>
    <mergeCell ref="B16:D16"/>
    <mergeCell ref="E16:G16"/>
    <mergeCell ref="H16:J16"/>
    <mergeCell ref="K16:M16"/>
    <mergeCell ref="N16:P16"/>
    <mergeCell ref="Q16:S1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 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2022-11-10T20:15:58Z</dcterms:modified>
</cp:coreProperties>
</file>