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URCHASING_New\03_Active Procurement\FY2022\Formal Solicitations\RFP730-22032 Captioning Services - TIM HENRY\Evaluations\"/>
    </mc:Choice>
  </mc:AlternateContent>
  <bookViews>
    <workbookView xWindow="0" yWindow="0" windowWidth="18870" windowHeight="7080" activeTab="5"/>
  </bookViews>
  <sheets>
    <sheet name="Evaluator 1" sheetId="2" r:id="rId1"/>
    <sheet name="Evaluator 2" sheetId="3" r:id="rId2"/>
    <sheet name="Evaluator 3" sheetId="5" r:id="rId3"/>
    <sheet name="Evaluator 4" sheetId="9" r:id="rId4"/>
    <sheet name="Evaluator 5" sheetId="10" r:id="rId5"/>
    <sheet name="Evaluator 6" sheetId="11" r:id="rId6"/>
    <sheet name="Summary" sheetId="1" r:id="rId7"/>
    <sheet name="Evaluation" sheetId="12" r:id="rId8"/>
  </sheets>
  <calcPr calcId="152511"/>
</workbook>
</file>

<file path=xl/calcChain.xml><?xml version="1.0" encoding="utf-8"?>
<calcChain xmlns="http://schemas.openxmlformats.org/spreadsheetml/2006/main">
  <c r="J4" i="5" l="1"/>
  <c r="H8" i="1" l="1"/>
  <c r="H9" i="1"/>
  <c r="H10" i="1"/>
  <c r="H11" i="1"/>
  <c r="G8" i="1"/>
  <c r="G9" i="1"/>
  <c r="G10" i="1"/>
  <c r="G11" i="1"/>
  <c r="G7" i="1"/>
  <c r="M11" i="1"/>
  <c r="J5" i="5"/>
  <c r="J6" i="5"/>
  <c r="J7" i="5"/>
  <c r="J8" i="5"/>
  <c r="K6" i="1" l="1"/>
  <c r="J4" i="10"/>
  <c r="J5" i="9"/>
  <c r="J6" i="9"/>
  <c r="J7" i="9"/>
  <c r="J8" i="9"/>
  <c r="J4" i="9"/>
  <c r="J5" i="2"/>
  <c r="B8" i="1" s="1"/>
  <c r="J6" i="2"/>
  <c r="B9" i="1" s="1"/>
  <c r="J7" i="2"/>
  <c r="B10" i="1" s="1"/>
  <c r="J8" i="2"/>
  <c r="B11" i="1" s="1"/>
  <c r="J4" i="2"/>
  <c r="B7" i="1" s="1"/>
  <c r="J5" i="3"/>
  <c r="C8" i="1" s="1"/>
  <c r="J6" i="3"/>
  <c r="C9" i="1" s="1"/>
  <c r="J7" i="3"/>
  <c r="C10" i="1" s="1"/>
  <c r="J8" i="3"/>
  <c r="C11" i="1" s="1"/>
  <c r="J4" i="3"/>
  <c r="C7" i="1" s="1"/>
  <c r="J5" i="11"/>
  <c r="J6" i="11"/>
  <c r="J7" i="11"/>
  <c r="J8" i="11"/>
  <c r="J4" i="11"/>
  <c r="J5" i="10"/>
  <c r="J6" i="10"/>
  <c r="J7" i="10"/>
  <c r="J8" i="10"/>
  <c r="F7" i="1"/>
  <c r="A5" i="11" l="1"/>
  <c r="A6" i="11"/>
  <c r="A7" i="11"/>
  <c r="A8" i="11"/>
  <c r="A4" i="11"/>
  <c r="A5" i="10"/>
  <c r="A6" i="10"/>
  <c r="A7" i="10"/>
  <c r="A8" i="10"/>
  <c r="A4" i="10"/>
  <c r="A5" i="9"/>
  <c r="A6" i="9"/>
  <c r="A7" i="9"/>
  <c r="A8" i="9"/>
  <c r="A4" i="9"/>
  <c r="A5" i="5"/>
  <c r="A6" i="5"/>
  <c r="A7" i="5"/>
  <c r="A8" i="5"/>
  <c r="A4" i="5"/>
  <c r="A5" i="3"/>
  <c r="A6" i="3"/>
  <c r="A7" i="3"/>
  <c r="A8" i="3"/>
  <c r="A4" i="3"/>
  <c r="A5" i="2"/>
  <c r="A6" i="2"/>
  <c r="A7" i="2"/>
  <c r="A8" i="2"/>
  <c r="A4" i="2"/>
  <c r="F8" i="1" l="1"/>
  <c r="F9" i="1"/>
  <c r="F10" i="1"/>
  <c r="F11" i="1"/>
  <c r="E8" i="1"/>
  <c r="E9" i="1"/>
  <c r="E10" i="1"/>
  <c r="E11" i="1"/>
  <c r="D8" i="1"/>
  <c r="D9" i="1"/>
  <c r="D10" i="1"/>
  <c r="D11" i="1"/>
  <c r="E7" i="1"/>
  <c r="D7" i="1"/>
  <c r="H7" i="1" s="1"/>
  <c r="L7" i="1" l="1"/>
  <c r="L9" i="1"/>
  <c r="L8" i="1"/>
  <c r="L10" i="1"/>
  <c r="L11" i="1"/>
  <c r="M8" i="1" l="1"/>
  <c r="M9" i="1"/>
  <c r="M7" i="1"/>
  <c r="M10" i="1"/>
  <c r="I8" i="1" l="1"/>
  <c r="O11" i="1"/>
  <c r="O7" i="1"/>
  <c r="P11" i="1" s="1"/>
  <c r="O9" i="1"/>
  <c r="O8" i="1"/>
  <c r="O10" i="1" l="1"/>
  <c r="P10" i="1" s="1"/>
  <c r="I10" i="1"/>
  <c r="I11" i="1"/>
  <c r="I9" i="1"/>
  <c r="I7" i="1"/>
  <c r="P7" i="1" l="1"/>
  <c r="P8" i="1"/>
  <c r="P9" i="1"/>
</calcChain>
</file>

<file path=xl/sharedStrings.xml><?xml version="1.0" encoding="utf-8"?>
<sst xmlns="http://schemas.openxmlformats.org/spreadsheetml/2006/main" count="101" uniqueCount="50">
  <si>
    <t xml:space="preserve">RESPONDENT SUMMARY </t>
  </si>
  <si>
    <t>Total Score</t>
  </si>
  <si>
    <t>Evaluator 1</t>
  </si>
  <si>
    <t>Evaluator 2</t>
  </si>
  <si>
    <t>Evaluator 3</t>
  </si>
  <si>
    <t>Evaluator 4</t>
  </si>
  <si>
    <t>Evaluator 5</t>
  </si>
  <si>
    <t>Criteria 1</t>
  </si>
  <si>
    <t>Criteria 2</t>
  </si>
  <si>
    <t>Criteria 3</t>
  </si>
  <si>
    <t>Criteria 4</t>
  </si>
  <si>
    <t>Total</t>
  </si>
  <si>
    <t>EVALUATION SUMMARY</t>
  </si>
  <si>
    <t>Average Tech. Score</t>
  </si>
  <si>
    <t>Technical Ranking</t>
  </si>
  <si>
    <t>Non Tech Ranking</t>
  </si>
  <si>
    <t>Non-Tech Score (cost)</t>
  </si>
  <si>
    <t>Total Ranking</t>
  </si>
  <si>
    <t>Technical</t>
  </si>
  <si>
    <t>Non Technical</t>
  </si>
  <si>
    <t>Summary</t>
  </si>
  <si>
    <t>Translation &amp; Interpreting Network</t>
  </si>
  <si>
    <t>Visual Language Professionals</t>
  </si>
  <si>
    <t>Evaluator 6</t>
  </si>
  <si>
    <t>Criteria 5</t>
  </si>
  <si>
    <t>Criteria 6</t>
  </si>
  <si>
    <t>RFP730-22032 Captioning Services</t>
  </si>
  <si>
    <t>updated 2/22</t>
  </si>
  <si>
    <t>Capture-It Unlimited</t>
  </si>
  <si>
    <t>SingleGlasses</t>
  </si>
  <si>
    <t>Verbit</t>
  </si>
  <si>
    <t xml:space="preserve">University of Houston Evaluation Matrix </t>
  </si>
  <si>
    <t>Name</t>
  </si>
  <si>
    <t>Evaluation Due Date</t>
  </si>
  <si>
    <t>Click to review the Non Disclosure Agreement</t>
  </si>
  <si>
    <t xml:space="preserve"> Criteria 1</t>
  </si>
  <si>
    <t xml:space="preserve"> Criteria 2</t>
  </si>
  <si>
    <t xml:space="preserve"> Criteria 3</t>
  </si>
  <si>
    <t xml:space="preserve"> Criteria 4</t>
  </si>
  <si>
    <t xml:space="preserve"> Criteria 5</t>
  </si>
  <si>
    <t xml:space="preserve"> Criteria 6</t>
  </si>
  <si>
    <t>Quality of the vendor’s services.</t>
  </si>
  <si>
    <t>Extent to which the services meet UHS needs.</t>
  </si>
  <si>
    <t>The vendor’s past performance with UHS.</t>
  </si>
  <si>
    <t>Total long-term cost to UHS of acquiring vendor’s services.</t>
  </si>
  <si>
    <t>Respondent’s required certifications for Interpreting Services.</t>
  </si>
  <si>
    <t>Points (1-5)</t>
  </si>
  <si>
    <t xml:space="preserve">Committee Members: </t>
  </si>
  <si>
    <t>Updated: 1/22</t>
  </si>
  <si>
    <t>Cost: List purchase price.  **ONLY EVALUATOR 3 WILL EVALUATE COST**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</si>
</sst>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[$-F800]dddd\,\ mmmm\ dd\,\ yyyy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000000"/>
      <name val="Segoe UI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09">
    <xf numFmtId="0" fontId="0" fillId="0" borderId="0"/>
    <xf numFmtId="44" fontId="15" fillId="0" borderId="0" applyFont="0" applyFill="0" applyBorder="0" applyAlignment="0" applyProtection="0"/>
    <xf numFmtId="0" fontId="15" fillId="0" borderId="0"/>
    <xf numFmtId="0" fontId="12" fillId="0" borderId="0"/>
    <xf numFmtId="0" fontId="12" fillId="0" borderId="0"/>
    <xf numFmtId="0" fontId="15" fillId="2" borderId="1" applyNumberFormat="0" applyFont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20" borderId="0" applyNumberFormat="0" applyBorder="0" applyAlignment="0" applyProtection="0"/>
    <xf numFmtId="0" fontId="19" fillId="4" borderId="0" applyNumberFormat="0" applyBorder="0" applyAlignment="0" applyProtection="0"/>
    <xf numFmtId="0" fontId="20" fillId="21" borderId="2" applyNumberFormat="0" applyAlignment="0" applyProtection="0"/>
    <xf numFmtId="0" fontId="21" fillId="22" borderId="3" applyNumberFormat="0" applyAlignment="0" applyProtection="0"/>
    <xf numFmtId="0" fontId="22" fillId="0" borderId="0" applyNumberFormat="0" applyFill="0" applyBorder="0" applyAlignment="0" applyProtection="0"/>
    <xf numFmtId="0" fontId="23" fillId="5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7" fillId="8" borderId="2" applyNumberFormat="0" applyAlignment="0" applyProtection="0"/>
    <xf numFmtId="0" fontId="28" fillId="0" borderId="7" applyNumberFormat="0" applyFill="0" applyAlignment="0" applyProtection="0"/>
    <xf numFmtId="0" fontId="29" fillId="23" borderId="0" applyNumberFormat="0" applyBorder="0" applyAlignment="0" applyProtection="0"/>
    <xf numFmtId="0" fontId="16" fillId="2" borderId="1" applyNumberFormat="0" applyFont="0" applyAlignment="0" applyProtection="0"/>
    <xf numFmtId="0" fontId="30" fillId="21" borderId="8" applyNumberFormat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11" fillId="0" borderId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20" borderId="0" applyNumberFormat="0" applyBorder="0" applyAlignment="0" applyProtection="0"/>
    <xf numFmtId="0" fontId="19" fillId="4" borderId="0" applyNumberFormat="0" applyBorder="0" applyAlignment="0" applyProtection="0"/>
    <xf numFmtId="0" fontId="20" fillId="21" borderId="2" applyNumberFormat="0" applyAlignment="0" applyProtection="0"/>
    <xf numFmtId="0" fontId="21" fillId="22" borderId="3" applyNumberFormat="0" applyAlignment="0" applyProtection="0"/>
    <xf numFmtId="0" fontId="22" fillId="0" borderId="0" applyNumberFormat="0" applyFill="0" applyBorder="0" applyAlignment="0" applyProtection="0"/>
    <xf numFmtId="0" fontId="23" fillId="5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7" fillId="8" borderId="2" applyNumberFormat="0" applyAlignment="0" applyProtection="0"/>
    <xf numFmtId="0" fontId="28" fillId="0" borderId="7" applyNumberFormat="0" applyFill="0" applyAlignment="0" applyProtection="0"/>
    <xf numFmtId="0" fontId="29" fillId="23" borderId="0" applyNumberFormat="0" applyBorder="0" applyAlignment="0" applyProtection="0"/>
    <xf numFmtId="0" fontId="30" fillId="21" borderId="8" applyNumberFormat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15" fillId="0" borderId="0"/>
    <xf numFmtId="0" fontId="15" fillId="2" borderId="1" applyNumberFormat="0" applyFont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15" fillId="0" borderId="0"/>
    <xf numFmtId="0" fontId="15" fillId="2" borderId="1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5" fillId="0" borderId="0" applyNumberFormat="0" applyFill="0" applyBorder="0" applyAlignment="0" applyProtection="0"/>
  </cellStyleXfs>
  <cellXfs count="94">
    <xf numFmtId="0" fontId="0" fillId="0" borderId="0" xfId="0"/>
    <xf numFmtId="0" fontId="0" fillId="0" borderId="0" xfId="0" applyBorder="1"/>
    <xf numFmtId="0" fontId="13" fillId="0" borderId="0" xfId="0" applyFont="1" applyBorder="1" applyAlignment="1"/>
    <xf numFmtId="0" fontId="0" fillId="0" borderId="0" xfId="0" applyBorder="1"/>
    <xf numFmtId="0" fontId="13" fillId="0" borderId="0" xfId="0" applyFont="1" applyBorder="1" applyAlignment="1"/>
    <xf numFmtId="0" fontId="0" fillId="0" borderId="0" xfId="0"/>
    <xf numFmtId="0" fontId="15" fillId="0" borderId="0" xfId="0" applyFont="1"/>
    <xf numFmtId="0" fontId="0" fillId="0" borderId="0" xfId="0"/>
    <xf numFmtId="0" fontId="13" fillId="0" borderId="0" xfId="0" applyFont="1" applyBorder="1" applyAlignment="1">
      <alignment horizontal="left"/>
    </xf>
    <xf numFmtId="0" fontId="36" fillId="0" borderId="10" xfId="47" applyFont="1" applyBorder="1" applyAlignment="1">
      <alignment horizontal="right"/>
    </xf>
    <xf numFmtId="0" fontId="37" fillId="0" borderId="10" xfId="47" applyFont="1" applyBorder="1" applyAlignment="1">
      <alignment horizontal="right"/>
    </xf>
    <xf numFmtId="0" fontId="38" fillId="0" borderId="10" xfId="47" applyFont="1" applyFill="1" applyBorder="1" applyAlignment="1">
      <alignment horizontal="right"/>
    </xf>
    <xf numFmtId="0" fontId="38" fillId="0" borderId="0" xfId="0" applyFont="1" applyFill="1" applyBorder="1"/>
    <xf numFmtId="0" fontId="39" fillId="0" borderId="0" xfId="0" applyFont="1" applyBorder="1" applyAlignment="1">
      <alignment horizontal="left"/>
    </xf>
    <xf numFmtId="0" fontId="39" fillId="25" borderId="0" xfId="0" applyFont="1" applyFill="1" applyAlignment="1"/>
    <xf numFmtId="0" fontId="40" fillId="25" borderId="0" xfId="0" applyFont="1" applyFill="1"/>
    <xf numFmtId="0" fontId="13" fillId="25" borderId="0" xfId="0" applyFont="1" applyFill="1" applyAlignment="1"/>
    <xf numFmtId="0" fontId="14" fillId="25" borderId="0" xfId="0" applyFont="1" applyFill="1"/>
    <xf numFmtId="0" fontId="40" fillId="25" borderId="0" xfId="0" applyFont="1" applyFill="1" applyBorder="1"/>
    <xf numFmtId="0" fontId="14" fillId="25" borderId="0" xfId="0" applyFont="1" applyFill="1" applyBorder="1"/>
    <xf numFmtId="0" fontId="13" fillId="25" borderId="0" xfId="0" applyFont="1" applyFill="1" applyBorder="1"/>
    <xf numFmtId="0" fontId="13" fillId="25" borderId="0" xfId="0" applyFont="1" applyFill="1"/>
    <xf numFmtId="0" fontId="13" fillId="25" borderId="0" xfId="0" applyFont="1" applyFill="1" applyBorder="1" applyAlignment="1">
      <alignment horizontal="left" vertical="center"/>
    </xf>
    <xf numFmtId="0" fontId="13" fillId="25" borderId="0" xfId="0" applyFont="1" applyFill="1" applyBorder="1" applyAlignment="1">
      <alignment horizontal="right" textRotation="90" wrapText="1"/>
    </xf>
    <xf numFmtId="0" fontId="34" fillId="25" borderId="0" xfId="0" applyFont="1" applyFill="1" applyBorder="1" applyAlignment="1">
      <alignment horizontal="right" textRotation="90" wrapText="1"/>
    </xf>
    <xf numFmtId="0" fontId="13" fillId="25" borderId="0" xfId="0" applyFont="1" applyFill="1" applyAlignment="1">
      <alignment horizontal="center" vertical="center"/>
    </xf>
    <xf numFmtId="4" fontId="14" fillId="25" borderId="11" xfId="0" applyNumberFormat="1" applyFont="1" applyFill="1" applyBorder="1" applyAlignment="1">
      <alignment horizontal="right"/>
    </xf>
    <xf numFmtId="4" fontId="14" fillId="25" borderId="12" xfId="0" applyNumberFormat="1" applyFont="1" applyFill="1" applyBorder="1" applyAlignment="1">
      <alignment horizontal="right"/>
    </xf>
    <xf numFmtId="4" fontId="14" fillId="25" borderId="12" xfId="0" applyNumberFormat="1" applyFont="1" applyFill="1" applyBorder="1"/>
    <xf numFmtId="0" fontId="14" fillId="25" borderId="11" xfId="0" applyFont="1" applyFill="1" applyBorder="1" applyAlignment="1">
      <alignment horizontal="left"/>
    </xf>
    <xf numFmtId="0" fontId="41" fillId="25" borderId="0" xfId="0" applyFont="1" applyFill="1"/>
    <xf numFmtId="0" fontId="34" fillId="24" borderId="14" xfId="0" applyFont="1" applyFill="1" applyBorder="1" applyAlignment="1">
      <alignment horizontal="right" textRotation="90"/>
    </xf>
    <xf numFmtId="0" fontId="35" fillId="24" borderId="13" xfId="0" applyFont="1" applyFill="1" applyBorder="1" applyAlignment="1">
      <alignment horizontal="right"/>
    </xf>
    <xf numFmtId="0" fontId="35" fillId="24" borderId="15" xfId="0" applyFont="1" applyFill="1" applyBorder="1" applyAlignment="1">
      <alignment horizontal="right"/>
    </xf>
    <xf numFmtId="0" fontId="14" fillId="26" borderId="11" xfId="0" applyFont="1" applyFill="1" applyBorder="1" applyAlignment="1">
      <alignment horizontal="left"/>
    </xf>
    <xf numFmtId="0" fontId="15" fillId="26" borderId="0" xfId="98" applyFill="1"/>
    <xf numFmtId="4" fontId="14" fillId="26" borderId="11" xfId="0" applyNumberFormat="1" applyFont="1" applyFill="1" applyBorder="1" applyAlignment="1">
      <alignment horizontal="right"/>
    </xf>
    <xf numFmtId="0" fontId="14" fillId="26" borderId="0" xfId="0" applyFont="1" applyFill="1"/>
    <xf numFmtId="0" fontId="35" fillId="26" borderId="13" xfId="0" applyFont="1" applyFill="1" applyBorder="1" applyAlignment="1">
      <alignment horizontal="right"/>
    </xf>
    <xf numFmtId="4" fontId="14" fillId="26" borderId="11" xfId="0" applyNumberFormat="1" applyFont="1" applyFill="1" applyBorder="1"/>
    <xf numFmtId="0" fontId="15" fillId="0" borderId="0" xfId="98" applyFont="1"/>
    <xf numFmtId="0" fontId="15" fillId="0" borderId="0" xfId="98" applyFont="1"/>
    <xf numFmtId="0" fontId="15" fillId="0" borderId="0" xfId="98"/>
    <xf numFmtId="0" fontId="15" fillId="0" borderId="0" xfId="98"/>
    <xf numFmtId="0" fontId="15" fillId="0" borderId="0" xfId="98"/>
    <xf numFmtId="0" fontId="15" fillId="0" borderId="0" xfId="98" applyFont="1"/>
    <xf numFmtId="4" fontId="14" fillId="0" borderId="11" xfId="0" applyNumberFormat="1" applyFont="1" applyFill="1" applyBorder="1" applyAlignment="1">
      <alignment horizontal="right"/>
    </xf>
    <xf numFmtId="0" fontId="37" fillId="0" borderId="10" xfId="47" applyFont="1" applyBorder="1" applyAlignment="1">
      <alignment horizontal="left"/>
    </xf>
    <xf numFmtId="0" fontId="15" fillId="0" borderId="0" xfId="98" applyFont="1" applyAlignment="1">
      <alignment horizontal="left"/>
    </xf>
    <xf numFmtId="0" fontId="39" fillId="25" borderId="0" xfId="0" applyFont="1" applyFill="1" applyAlignment="1">
      <alignment horizontal="right"/>
    </xf>
    <xf numFmtId="0" fontId="39" fillId="25" borderId="0" xfId="0" applyFont="1" applyFill="1" applyBorder="1" applyAlignment="1">
      <alignment horizontal="right"/>
    </xf>
    <xf numFmtId="0" fontId="39" fillId="25" borderId="0" xfId="0" applyFont="1" applyFill="1" applyAlignment="1">
      <alignment horizontal="left"/>
    </xf>
    <xf numFmtId="0" fontId="13" fillId="25" borderId="0" xfId="98" applyFont="1" applyFill="1" applyAlignment="1">
      <alignment horizontal="left" wrapText="1"/>
    </xf>
    <xf numFmtId="0" fontId="13" fillId="25" borderId="0" xfId="98" applyFont="1" applyFill="1" applyAlignment="1">
      <alignment wrapText="1"/>
    </xf>
    <xf numFmtId="0" fontId="15" fillId="25" borderId="0" xfId="98" applyFont="1" applyFill="1"/>
    <xf numFmtId="0" fontId="13" fillId="25" borderId="0" xfId="98" applyFont="1" applyFill="1" applyAlignment="1">
      <alignment horizontal="left"/>
    </xf>
    <xf numFmtId="0" fontId="14" fillId="25" borderId="0" xfId="98" applyFont="1" applyFill="1"/>
    <xf numFmtId="0" fontId="43" fillId="25" borderId="0" xfId="0" applyFont="1" applyFill="1" applyBorder="1" applyAlignment="1">
      <alignment horizontal="left"/>
    </xf>
    <xf numFmtId="0" fontId="15" fillId="26" borderId="0" xfId="0" applyFont="1" applyFill="1" applyBorder="1" applyAlignment="1">
      <alignment horizontal="center"/>
    </xf>
    <xf numFmtId="164" fontId="42" fillId="0" borderId="0" xfId="0" applyNumberFormat="1" applyFont="1" applyFill="1" applyBorder="1" applyAlignment="1">
      <alignment horizontal="center"/>
    </xf>
    <xf numFmtId="0" fontId="42" fillId="25" borderId="0" xfId="0" applyFont="1" applyFill="1" applyBorder="1" applyAlignment="1"/>
    <xf numFmtId="0" fontId="46" fillId="25" borderId="0" xfId="108" applyFont="1" applyFill="1"/>
    <xf numFmtId="0" fontId="43" fillId="25" borderId="0" xfId="0" applyFont="1" applyFill="1" applyBorder="1" applyAlignment="1"/>
    <xf numFmtId="0" fontId="47" fillId="25" borderId="0" xfId="98" applyFont="1" applyFill="1"/>
    <xf numFmtId="0" fontId="45" fillId="25" borderId="0" xfId="108" applyFill="1"/>
    <xf numFmtId="0" fontId="15" fillId="25" borderId="0" xfId="98" applyFont="1" applyFill="1" applyAlignment="1">
      <alignment horizontal="center"/>
    </xf>
    <xf numFmtId="0" fontId="47" fillId="27" borderId="16" xfId="98" applyFont="1" applyFill="1" applyBorder="1" applyAlignment="1">
      <alignment horizontal="left"/>
    </xf>
    <xf numFmtId="0" fontId="47" fillId="27" borderId="17" xfId="98" applyFont="1" applyFill="1" applyBorder="1" applyAlignment="1">
      <alignment horizontal="left"/>
    </xf>
    <xf numFmtId="0" fontId="47" fillId="27" borderId="18" xfId="98" applyFont="1" applyFill="1" applyBorder="1" applyAlignment="1">
      <alignment horizontal="left"/>
    </xf>
    <xf numFmtId="0" fontId="48" fillId="25" borderId="16" xfId="98" applyFont="1" applyFill="1" applyBorder="1" applyAlignment="1">
      <alignment horizontal="left" vertical="top" wrapText="1"/>
    </xf>
    <xf numFmtId="0" fontId="41" fillId="25" borderId="17" xfId="98" applyFont="1" applyFill="1" applyBorder="1" applyAlignment="1">
      <alignment horizontal="left" vertical="top" wrapText="1"/>
    </xf>
    <xf numFmtId="0" fontId="41" fillId="25" borderId="18" xfId="98" applyFont="1" applyFill="1" applyBorder="1" applyAlignment="1">
      <alignment horizontal="left" vertical="top" wrapText="1"/>
    </xf>
    <xf numFmtId="0" fontId="41" fillId="25" borderId="16" xfId="98" applyFont="1" applyFill="1" applyBorder="1" applyAlignment="1">
      <alignment horizontal="left" vertical="top" wrapText="1"/>
    </xf>
    <xf numFmtId="0" fontId="49" fillId="25" borderId="0" xfId="98" applyFont="1" applyFill="1" applyAlignment="1">
      <alignment wrapText="1"/>
    </xf>
    <xf numFmtId="0" fontId="49" fillId="24" borderId="19" xfId="98" applyFont="1" applyFill="1" applyBorder="1" applyAlignment="1">
      <alignment horizontal="center" wrapText="1"/>
    </xf>
    <xf numFmtId="0" fontId="49" fillId="24" borderId="20" xfId="98" applyFont="1" applyFill="1" applyBorder="1" applyAlignment="1">
      <alignment horizontal="center" wrapText="1"/>
    </xf>
    <xf numFmtId="0" fontId="49" fillId="24" borderId="21" xfId="98" applyFont="1" applyFill="1" applyBorder="1" applyAlignment="1">
      <alignment horizontal="center" wrapText="1"/>
    </xf>
    <xf numFmtId="0" fontId="49" fillId="25" borderId="0" xfId="98" applyFont="1" applyFill="1" applyAlignment="1">
      <alignment horizontal="center" wrapText="1"/>
    </xf>
    <xf numFmtId="0" fontId="50" fillId="25" borderId="11" xfId="98" applyFont="1" applyFill="1" applyBorder="1" applyAlignment="1">
      <alignment wrapText="1"/>
    </xf>
    <xf numFmtId="0" fontId="15" fillId="26" borderId="13" xfId="98" applyFont="1" applyFill="1" applyBorder="1" applyAlignment="1">
      <alignment horizontal="center"/>
    </xf>
    <xf numFmtId="0" fontId="15" fillId="26" borderId="11" xfId="98" applyFont="1" applyFill="1" applyBorder="1" applyAlignment="1">
      <alignment horizontal="center"/>
    </xf>
    <xf numFmtId="0" fontId="15" fillId="26" borderId="22" xfId="98" applyFont="1" applyFill="1" applyBorder="1" applyAlignment="1">
      <alignment horizontal="center"/>
    </xf>
    <xf numFmtId="0" fontId="50" fillId="25" borderId="12" xfId="98" applyFont="1" applyFill="1" applyBorder="1" applyAlignment="1">
      <alignment wrapText="1"/>
    </xf>
    <xf numFmtId="0" fontId="15" fillId="26" borderId="15" xfId="98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3" xfId="0" applyBorder="1" applyAlignment="1">
      <alignment horizontal="center"/>
    </xf>
    <xf numFmtId="0" fontId="15" fillId="28" borderId="0" xfId="98" applyFont="1" applyFill="1" applyBorder="1"/>
    <xf numFmtId="0" fontId="15" fillId="28" borderId="24" xfId="98" applyFont="1" applyFill="1" applyBorder="1"/>
    <xf numFmtId="0" fontId="15" fillId="25" borderId="10" xfId="98" applyFont="1" applyFill="1" applyBorder="1"/>
    <xf numFmtId="0" fontId="51" fillId="25" borderId="0" xfId="98" applyFont="1" applyFill="1"/>
    <xf numFmtId="0" fontId="15" fillId="25" borderId="0" xfId="98" applyFont="1" applyFill="1" applyAlignment="1">
      <alignment wrapText="1"/>
    </xf>
    <xf numFmtId="0" fontId="52" fillId="0" borderId="0" xfId="0" applyFont="1" applyAlignment="1">
      <alignment horizontal="left"/>
    </xf>
    <xf numFmtId="0" fontId="50" fillId="25" borderId="0" xfId="98" applyFont="1" applyFill="1"/>
    <xf numFmtId="0" fontId="41" fillId="25" borderId="0" xfId="98" applyFont="1" applyFill="1"/>
  </cellXfs>
  <cellStyles count="109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3" xfId="31"/>
    <cellStyle name="Check Cell 2" xfId="74"/>
    <cellStyle name="Check Cell 3" xfId="32"/>
    <cellStyle name="Currency 2" xfId="1"/>
    <cellStyle name="Explanatory Text 2" xfId="75"/>
    <cellStyle name="Explanatory Text 3" xfId="33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Hyperlink" xfId="108" builtinId="8"/>
    <cellStyle name="Input 2" xfId="81"/>
    <cellStyle name="Input 3" xfId="39"/>
    <cellStyle name="Linked Cell 2" xfId="82"/>
    <cellStyle name="Linked Cell 3" xfId="40"/>
    <cellStyle name="Neutral 2" xfId="83"/>
    <cellStyle name="Neutral 3" xfId="41"/>
    <cellStyle name="Normal" xfId="0" builtinId="0"/>
    <cellStyle name="Normal 2" xfId="2"/>
    <cellStyle name="Normal 3" xfId="3"/>
    <cellStyle name="Normal 3 2" xfId="88"/>
    <cellStyle name="Normal 4" xfId="4"/>
    <cellStyle name="Normal 4 10" xfId="100"/>
    <cellStyle name="Normal 4 11" xfId="103"/>
    <cellStyle name="Normal 4 12" xfId="106"/>
    <cellStyle name="Normal 4 2" xfId="47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rmal 5" xfId="98"/>
    <cellStyle name="Normal 6" xfId="97"/>
    <cellStyle name="Normal 7" xfId="102"/>
    <cellStyle name="Normal 8" xfId="105"/>
    <cellStyle name="Note 2" xfId="5"/>
    <cellStyle name="Note 3" xfId="89"/>
    <cellStyle name="Note 4" xfId="42"/>
    <cellStyle name="Note 4 2" xfId="99"/>
    <cellStyle name="Output 2" xfId="84"/>
    <cellStyle name="Output 3" xfId="43"/>
    <cellStyle name="Percent 2" xfId="101"/>
    <cellStyle name="Percent 3" xfId="104"/>
    <cellStyle name="Percent 4" xfId="107"/>
    <cellStyle name="Title 2" xfId="85"/>
    <cellStyle name="Title 3" xfId="44"/>
    <cellStyle name="Total 2" xfId="86"/>
    <cellStyle name="Total 3" xfId="45"/>
    <cellStyle name="Warning Text 2" xfId="87"/>
    <cellStyle name="Warning Text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3504293" cy="1654812"/>
    <xdr:sp macro="" textlink="">
      <xdr:nvSpPr>
        <xdr:cNvPr id="2" name="TextBox 1"/>
        <xdr:cNvSpPr txBox="1"/>
      </xdr:nvSpPr>
      <xdr:spPr>
        <a:xfrm>
          <a:off x="0" y="1333500"/>
          <a:ext cx="3504293" cy="1654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Instructions</a:t>
          </a:r>
          <a:r>
            <a:rPr lang="en-US" sz="1050" b="1">
              <a:latin typeface="Arial" panose="020B0604020202020204" pitchFamily="34" charset="0"/>
              <a:cs typeface="Arial" panose="020B0604020202020204" pitchFamily="34" charset="0"/>
            </a:rPr>
            <a:t>: </a:t>
          </a:r>
        </a:p>
        <a:p>
          <a:r>
            <a:rPr lang="en-US" sz="800" b="1" i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Review</a:t>
          </a:r>
          <a:r>
            <a:rPr lang="en-US" sz="8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Non-Disclosure before evaluating below.  </a:t>
          </a:r>
        </a:p>
        <a:p>
          <a:r>
            <a:rPr lang="en-US" sz="8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Enter name.</a:t>
          </a:r>
        </a:p>
        <a:p>
          <a:r>
            <a:rPr lang="en-US" sz="800" b="0">
              <a:latin typeface="Arial" panose="020B0604020202020204" pitchFamily="34" charset="0"/>
              <a:cs typeface="Arial" panose="020B0604020202020204" pitchFamily="34" charset="0"/>
            </a:rPr>
            <a:t>Review</a:t>
          </a:r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 all bid responses distributed by the Buyer.  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Once reviewed, enter points for the vendor in the yellow highlighted cells.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Send completed matrix  in Excel format back to the buyer.  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Committee members must score independently.  </a:t>
          </a:r>
        </a:p>
        <a:p>
          <a:endParaRPr lang="en-US" sz="8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5.0 to 4.5 = Exceptional, exceeds and fully meets all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4.4 to 3.5 = Advantageous, exceeds some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3.4 to 2.5 = Meets minimal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2.4 to 1.5 = Addresses most of the minimal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1.4 to 1.0 = Addresses part of minimal requirements</a:t>
          </a:r>
          <a:endParaRPr lang="en-US" sz="800" b="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</xdr:row>
          <xdr:rowOff>209550</xdr:rowOff>
        </xdr:from>
        <xdr:to>
          <xdr:col>4</xdr:col>
          <xdr:colOff>619125</xdr:colOff>
          <xdr:row>5</xdr:row>
          <xdr:rowOff>180975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By checking the box, I agree that I have read and understood the Non Disclosure Agreement.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selection activeCell="G17" sqref="G17"/>
    </sheetView>
  </sheetViews>
  <sheetFormatPr defaultRowHeight="12.75" x14ac:dyDescent="0.2"/>
  <cols>
    <col min="1" max="3" width="9.42578125" customWidth="1"/>
    <col min="4" max="7" width="8.85546875" customWidth="1"/>
    <col min="8" max="9" width="8.85546875" style="7" customWidth="1"/>
    <col min="10" max="10" width="9.42578125" customWidth="1"/>
  </cols>
  <sheetData>
    <row r="1" spans="1:13" ht="15.75" x14ac:dyDescent="0.25">
      <c r="A1" s="13" t="s">
        <v>0</v>
      </c>
      <c r="B1" s="8"/>
      <c r="C1" s="8"/>
      <c r="D1" s="8"/>
      <c r="E1" s="4"/>
      <c r="F1" s="4"/>
      <c r="G1" s="4"/>
      <c r="H1" s="4"/>
      <c r="I1" s="4"/>
      <c r="J1" s="4"/>
    </row>
    <row r="2" spans="1:13" ht="15.75" x14ac:dyDescent="0.25">
      <c r="A2" s="2"/>
      <c r="B2" s="1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3" s="6" customFormat="1" x14ac:dyDescent="0.2">
      <c r="A3" s="47"/>
      <c r="B3" s="47"/>
      <c r="C3" s="47"/>
      <c r="D3" s="9" t="s">
        <v>7</v>
      </c>
      <c r="E3" s="10" t="s">
        <v>8</v>
      </c>
      <c r="F3" s="10" t="s">
        <v>9</v>
      </c>
      <c r="G3" s="10" t="s">
        <v>10</v>
      </c>
      <c r="H3" s="10" t="s">
        <v>24</v>
      </c>
      <c r="I3" s="10" t="s">
        <v>25</v>
      </c>
      <c r="J3" s="11" t="s">
        <v>11</v>
      </c>
    </row>
    <row r="4" spans="1:13" x14ac:dyDescent="0.2">
      <c r="A4" s="48" t="str">
        <f>Summary!A7</f>
        <v>Capture-It Unlimited</v>
      </c>
      <c r="B4" s="48"/>
      <c r="C4" s="48"/>
      <c r="D4" s="40">
        <v>0</v>
      </c>
      <c r="E4" s="40">
        <v>20</v>
      </c>
      <c r="F4" s="40">
        <v>10</v>
      </c>
      <c r="G4" s="40">
        <v>15</v>
      </c>
      <c r="H4" s="40">
        <v>10</v>
      </c>
      <c r="I4" s="40">
        <v>30</v>
      </c>
      <c r="J4" s="12">
        <f>SUM(E4:I4)</f>
        <v>85</v>
      </c>
    </row>
    <row r="5" spans="1:13" x14ac:dyDescent="0.2">
      <c r="A5" s="48" t="str">
        <f>Summary!A8</f>
        <v>SingleGlasses</v>
      </c>
      <c r="B5" s="48"/>
      <c r="C5" s="48"/>
      <c r="D5" s="40">
        <v>0</v>
      </c>
      <c r="E5" s="40">
        <v>16</v>
      </c>
      <c r="F5" s="40">
        <v>8</v>
      </c>
      <c r="G5" s="40">
        <v>9</v>
      </c>
      <c r="H5" s="40">
        <v>8</v>
      </c>
      <c r="I5" s="40">
        <v>24</v>
      </c>
      <c r="J5" s="12">
        <f t="shared" ref="J5:J8" si="0">SUM(E5:I5)</f>
        <v>65</v>
      </c>
      <c r="M5" s="5"/>
    </row>
    <row r="6" spans="1:13" x14ac:dyDescent="0.2">
      <c r="A6" s="48" t="str">
        <f>Summary!A9</f>
        <v>Translation &amp; Interpreting Network</v>
      </c>
      <c r="B6" s="48"/>
      <c r="C6" s="48"/>
      <c r="D6" s="40">
        <v>0</v>
      </c>
      <c r="E6" s="40">
        <v>20</v>
      </c>
      <c r="F6" s="40">
        <v>10</v>
      </c>
      <c r="G6" s="40">
        <v>9</v>
      </c>
      <c r="H6" s="40">
        <v>8</v>
      </c>
      <c r="I6" s="40">
        <v>30</v>
      </c>
      <c r="J6" s="12">
        <f t="shared" si="0"/>
        <v>77</v>
      </c>
      <c r="M6" s="5"/>
    </row>
    <row r="7" spans="1:13" x14ac:dyDescent="0.2">
      <c r="A7" s="48" t="str">
        <f>Summary!A10</f>
        <v>Verbit</v>
      </c>
      <c r="B7" s="48"/>
      <c r="C7" s="48"/>
      <c r="D7" s="40">
        <v>0</v>
      </c>
      <c r="E7" s="40">
        <v>12</v>
      </c>
      <c r="F7" s="40">
        <v>6</v>
      </c>
      <c r="G7" s="40">
        <v>9</v>
      </c>
      <c r="H7" s="40">
        <v>6</v>
      </c>
      <c r="I7" s="40">
        <v>18</v>
      </c>
      <c r="J7" s="12">
        <f t="shared" si="0"/>
        <v>51</v>
      </c>
    </row>
    <row r="8" spans="1:13" x14ac:dyDescent="0.2">
      <c r="A8" s="48" t="str">
        <f>Summary!A11</f>
        <v>Visual Language Professionals</v>
      </c>
      <c r="B8" s="48"/>
      <c r="C8" s="48"/>
      <c r="D8" s="40">
        <v>0</v>
      </c>
      <c r="E8" s="40">
        <v>16</v>
      </c>
      <c r="F8" s="40">
        <v>6</v>
      </c>
      <c r="G8" s="40">
        <v>9</v>
      </c>
      <c r="H8" s="40">
        <v>8</v>
      </c>
      <c r="I8" s="40">
        <v>24</v>
      </c>
      <c r="J8" s="12">
        <f t="shared" si="0"/>
        <v>63</v>
      </c>
    </row>
  </sheetData>
  <mergeCells count="6">
    <mergeCell ref="A3:C3"/>
    <mergeCell ref="A6:C6"/>
    <mergeCell ref="A7:C7"/>
    <mergeCell ref="A8:C8"/>
    <mergeCell ref="A4:C4"/>
    <mergeCell ref="A5:C5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L17" sqref="L17"/>
    </sheetView>
  </sheetViews>
  <sheetFormatPr defaultRowHeight="12.75" x14ac:dyDescent="0.2"/>
  <cols>
    <col min="1" max="3" width="9.42578125" style="7" customWidth="1"/>
    <col min="4" max="9" width="8.85546875" style="7" customWidth="1"/>
    <col min="10" max="10" width="9.42578125" style="7" customWidth="1"/>
    <col min="11" max="16384" width="9.140625" style="7"/>
  </cols>
  <sheetData>
    <row r="1" spans="1:12" ht="15.75" x14ac:dyDescent="0.25">
      <c r="A1" s="13" t="s">
        <v>0</v>
      </c>
      <c r="B1" s="8"/>
      <c r="C1" s="8"/>
      <c r="D1" s="8"/>
      <c r="E1" s="4"/>
      <c r="F1" s="4"/>
      <c r="G1" s="4"/>
      <c r="H1" s="4"/>
      <c r="I1" s="4"/>
      <c r="J1" s="4"/>
    </row>
    <row r="2" spans="1:12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s="6" customFormat="1" x14ac:dyDescent="0.2">
      <c r="A3" s="47"/>
      <c r="B3" s="47"/>
      <c r="C3" s="47"/>
      <c r="D3" s="9" t="s">
        <v>7</v>
      </c>
      <c r="E3" s="10" t="s">
        <v>8</v>
      </c>
      <c r="F3" s="10" t="s">
        <v>9</v>
      </c>
      <c r="G3" s="10" t="s">
        <v>10</v>
      </c>
      <c r="H3" s="10" t="s">
        <v>24</v>
      </c>
      <c r="I3" s="10" t="s">
        <v>25</v>
      </c>
      <c r="J3" s="11" t="s">
        <v>11</v>
      </c>
    </row>
    <row r="4" spans="1:12" x14ac:dyDescent="0.2">
      <c r="A4" s="48" t="str">
        <f>Summary!A7</f>
        <v>Capture-It Unlimited</v>
      </c>
      <c r="B4" s="48"/>
      <c r="C4" s="48"/>
      <c r="D4" s="41">
        <v>0</v>
      </c>
      <c r="E4" s="41">
        <v>20</v>
      </c>
      <c r="F4" s="41">
        <v>10</v>
      </c>
      <c r="G4" s="41">
        <v>15</v>
      </c>
      <c r="H4" s="41">
        <v>10</v>
      </c>
      <c r="I4" s="41">
        <v>30</v>
      </c>
      <c r="J4" s="12">
        <f>SUM(E4:I4)</f>
        <v>85</v>
      </c>
    </row>
    <row r="5" spans="1:12" x14ac:dyDescent="0.2">
      <c r="A5" s="48" t="str">
        <f>Summary!A8</f>
        <v>SingleGlasses</v>
      </c>
      <c r="B5" s="48"/>
      <c r="C5" s="48"/>
      <c r="D5" s="41">
        <v>0</v>
      </c>
      <c r="E5" s="41">
        <v>16</v>
      </c>
      <c r="F5" s="41">
        <v>8</v>
      </c>
      <c r="G5" s="41">
        <v>10.5</v>
      </c>
      <c r="H5" s="41">
        <v>10</v>
      </c>
      <c r="I5" s="41">
        <v>30</v>
      </c>
      <c r="J5" s="12">
        <f t="shared" ref="J5:J8" si="0">SUM(E5:I5)</f>
        <v>74.5</v>
      </c>
    </row>
    <row r="6" spans="1:12" x14ac:dyDescent="0.2">
      <c r="A6" s="48" t="str">
        <f>Summary!A9</f>
        <v>Translation &amp; Interpreting Network</v>
      </c>
      <c r="B6" s="48"/>
      <c r="C6" s="48"/>
      <c r="D6" s="41">
        <v>0</v>
      </c>
      <c r="E6" s="41">
        <v>14</v>
      </c>
      <c r="F6" s="41">
        <v>7</v>
      </c>
      <c r="G6" s="41">
        <v>9.6000000000000014</v>
      </c>
      <c r="H6" s="41">
        <v>6.4</v>
      </c>
      <c r="I6" s="41">
        <v>30</v>
      </c>
      <c r="J6" s="12">
        <f t="shared" si="0"/>
        <v>67</v>
      </c>
    </row>
    <row r="7" spans="1:12" x14ac:dyDescent="0.2">
      <c r="A7" s="48" t="str">
        <f>Summary!A10</f>
        <v>Verbit</v>
      </c>
      <c r="B7" s="48"/>
      <c r="C7" s="48"/>
      <c r="D7" s="41">
        <v>0</v>
      </c>
      <c r="E7" s="41">
        <v>19.2</v>
      </c>
      <c r="F7" s="41">
        <v>9.6</v>
      </c>
      <c r="G7" s="41">
        <v>14.399999999999999</v>
      </c>
      <c r="H7" s="41">
        <v>9.8000000000000007</v>
      </c>
      <c r="I7" s="41">
        <v>30</v>
      </c>
      <c r="J7" s="12">
        <f t="shared" si="0"/>
        <v>83</v>
      </c>
    </row>
    <row r="8" spans="1:12" x14ac:dyDescent="0.2">
      <c r="A8" s="48" t="str">
        <f>Summary!A11</f>
        <v>Visual Language Professionals</v>
      </c>
      <c r="B8" s="48"/>
      <c r="C8" s="48"/>
      <c r="D8" s="41">
        <v>0</v>
      </c>
      <c r="E8" s="41">
        <v>18.8</v>
      </c>
      <c r="F8" s="41">
        <v>9.1999999999999993</v>
      </c>
      <c r="G8" s="41">
        <v>14.399999999999999</v>
      </c>
      <c r="H8" s="41">
        <v>9.4</v>
      </c>
      <c r="I8" s="41">
        <v>30</v>
      </c>
      <c r="J8" s="12">
        <f t="shared" si="0"/>
        <v>81.8</v>
      </c>
    </row>
  </sheetData>
  <mergeCells count="6">
    <mergeCell ref="A8:C8"/>
    <mergeCell ref="A3:C3"/>
    <mergeCell ref="A4:C4"/>
    <mergeCell ref="A5:C5"/>
    <mergeCell ref="A6:C6"/>
    <mergeCell ref="A7:C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1"/>
  <sheetViews>
    <sheetView workbookViewId="0">
      <selection activeCell="J5" sqref="J5"/>
    </sheetView>
  </sheetViews>
  <sheetFormatPr defaultRowHeight="12.75" x14ac:dyDescent="0.2"/>
  <cols>
    <col min="1" max="3" width="9.42578125" style="7" customWidth="1"/>
    <col min="4" max="9" width="8.85546875" style="7" customWidth="1"/>
    <col min="10" max="10" width="9.42578125" style="7" customWidth="1"/>
    <col min="11" max="16384" width="9.140625" style="7"/>
  </cols>
  <sheetData>
    <row r="1" spans="1:12" ht="15.75" x14ac:dyDescent="0.25">
      <c r="A1" s="13" t="s">
        <v>0</v>
      </c>
      <c r="B1" s="8"/>
      <c r="C1" s="8"/>
      <c r="D1" s="8"/>
      <c r="E1" s="4"/>
      <c r="F1" s="4"/>
      <c r="G1" s="4"/>
      <c r="H1" s="4"/>
      <c r="I1" s="4"/>
      <c r="J1" s="4"/>
    </row>
    <row r="2" spans="1:12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s="6" customFormat="1" x14ac:dyDescent="0.2">
      <c r="A3" s="47"/>
      <c r="B3" s="47"/>
      <c r="C3" s="47"/>
      <c r="D3" s="9" t="s">
        <v>7</v>
      </c>
      <c r="E3" s="10" t="s">
        <v>8</v>
      </c>
      <c r="F3" s="10" t="s">
        <v>9</v>
      </c>
      <c r="G3" s="10" t="s">
        <v>10</v>
      </c>
      <c r="H3" s="10" t="s">
        <v>24</v>
      </c>
      <c r="I3" s="10" t="s">
        <v>25</v>
      </c>
      <c r="J3" s="11" t="s">
        <v>11</v>
      </c>
    </row>
    <row r="4" spans="1:12" x14ac:dyDescent="0.2">
      <c r="A4" s="48" t="str">
        <f>Summary!A7</f>
        <v>Capture-It Unlimited</v>
      </c>
      <c r="B4" s="48"/>
      <c r="C4" s="48"/>
      <c r="D4" s="42">
        <v>9</v>
      </c>
      <c r="E4" s="42">
        <v>13.6</v>
      </c>
      <c r="F4" s="42">
        <v>6</v>
      </c>
      <c r="G4" s="42">
        <v>9</v>
      </c>
      <c r="H4" s="42">
        <v>6</v>
      </c>
      <c r="I4" s="42">
        <v>18</v>
      </c>
      <c r="J4" s="12">
        <f>SUM(E4:I4)</f>
        <v>52.6</v>
      </c>
    </row>
    <row r="5" spans="1:12" x14ac:dyDescent="0.2">
      <c r="A5" s="48" t="str">
        <f>Summary!A8</f>
        <v>SingleGlasses</v>
      </c>
      <c r="B5" s="48"/>
      <c r="C5" s="48"/>
      <c r="D5" s="42">
        <v>4.1999999999999993</v>
      </c>
      <c r="E5" s="42">
        <v>12</v>
      </c>
      <c r="F5" s="42">
        <v>4</v>
      </c>
      <c r="G5" s="42">
        <v>3</v>
      </c>
      <c r="H5" s="42">
        <v>4</v>
      </c>
      <c r="I5" s="42">
        <v>14.399999999999999</v>
      </c>
      <c r="J5" s="12">
        <f t="shared" ref="J5:J8" si="0">SUM(E5:I5)</f>
        <v>37.4</v>
      </c>
    </row>
    <row r="6" spans="1:12" x14ac:dyDescent="0.2">
      <c r="A6" s="48" t="str">
        <f>Summary!A9</f>
        <v>Translation &amp; Interpreting Network</v>
      </c>
      <c r="B6" s="48"/>
      <c r="C6" s="48"/>
      <c r="D6" s="42">
        <v>4.1999999999999993</v>
      </c>
      <c r="E6" s="42">
        <v>12</v>
      </c>
      <c r="F6" s="42">
        <v>6</v>
      </c>
      <c r="G6" s="42">
        <v>3</v>
      </c>
      <c r="H6" s="42">
        <v>4</v>
      </c>
      <c r="I6" s="42">
        <v>14.399999999999999</v>
      </c>
      <c r="J6" s="12">
        <f t="shared" si="0"/>
        <v>39.4</v>
      </c>
    </row>
    <row r="7" spans="1:12" x14ac:dyDescent="0.2">
      <c r="A7" s="48" t="str">
        <f>Summary!A10</f>
        <v>Verbit</v>
      </c>
      <c r="B7" s="48"/>
      <c r="C7" s="48"/>
      <c r="D7" s="42">
        <v>4.1999999999999993</v>
      </c>
      <c r="E7" s="42">
        <v>12</v>
      </c>
      <c r="F7" s="42">
        <v>4</v>
      </c>
      <c r="G7" s="42">
        <v>3</v>
      </c>
      <c r="H7" s="42">
        <v>4</v>
      </c>
      <c r="I7" s="42">
        <v>14.399999999999999</v>
      </c>
      <c r="J7" s="12">
        <f t="shared" si="0"/>
        <v>37.4</v>
      </c>
    </row>
    <row r="8" spans="1:12" x14ac:dyDescent="0.2">
      <c r="A8" s="48" t="str">
        <f>Summary!A11</f>
        <v>Visual Language Professionals</v>
      </c>
      <c r="B8" s="48"/>
      <c r="C8" s="48"/>
      <c r="D8" s="42">
        <v>9</v>
      </c>
      <c r="E8" s="42">
        <v>13.6</v>
      </c>
      <c r="F8" s="42">
        <v>6</v>
      </c>
      <c r="G8" s="42">
        <v>9</v>
      </c>
      <c r="H8" s="42">
        <v>6</v>
      </c>
      <c r="I8" s="42">
        <v>18</v>
      </c>
      <c r="J8" s="12">
        <f t="shared" si="0"/>
        <v>52.6</v>
      </c>
    </row>
    <row r="11" spans="1:12" x14ac:dyDescent="0.2">
      <c r="J11" s="6"/>
    </row>
  </sheetData>
  <mergeCells count="6">
    <mergeCell ref="A8:C8"/>
    <mergeCell ref="A3:C3"/>
    <mergeCell ref="A4:C4"/>
    <mergeCell ref="A5:C5"/>
    <mergeCell ref="A6:C6"/>
    <mergeCell ref="A7:C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L27" sqref="L27"/>
    </sheetView>
  </sheetViews>
  <sheetFormatPr defaultRowHeight="12.75" x14ac:dyDescent="0.2"/>
  <cols>
    <col min="1" max="3" width="9.42578125" style="7" customWidth="1"/>
    <col min="4" max="9" width="8.85546875" style="7" customWidth="1"/>
    <col min="10" max="10" width="9.42578125" style="7" customWidth="1"/>
    <col min="11" max="16384" width="9.140625" style="7"/>
  </cols>
  <sheetData>
    <row r="1" spans="1:12" ht="15.75" x14ac:dyDescent="0.25">
      <c r="A1" s="13" t="s">
        <v>0</v>
      </c>
      <c r="B1" s="8"/>
      <c r="C1" s="8"/>
      <c r="D1" s="8"/>
      <c r="E1" s="4"/>
      <c r="F1" s="4"/>
      <c r="G1" s="4"/>
      <c r="H1" s="4"/>
      <c r="I1" s="4"/>
      <c r="J1" s="4"/>
    </row>
    <row r="2" spans="1:12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s="6" customFormat="1" x14ac:dyDescent="0.2">
      <c r="A3" s="47"/>
      <c r="B3" s="47"/>
      <c r="C3" s="47"/>
      <c r="D3" s="9" t="s">
        <v>7</v>
      </c>
      <c r="E3" s="10" t="s">
        <v>8</v>
      </c>
      <c r="F3" s="10" t="s">
        <v>9</v>
      </c>
      <c r="G3" s="10" t="s">
        <v>10</v>
      </c>
      <c r="H3" s="10" t="s">
        <v>24</v>
      </c>
      <c r="I3" s="10" t="s">
        <v>25</v>
      </c>
      <c r="J3" s="11" t="s">
        <v>11</v>
      </c>
    </row>
    <row r="4" spans="1:12" x14ac:dyDescent="0.2">
      <c r="A4" s="48" t="str">
        <f>Summary!A7</f>
        <v>Capture-It Unlimited</v>
      </c>
      <c r="B4" s="48"/>
      <c r="C4" s="48"/>
      <c r="D4" s="43">
        <v>0</v>
      </c>
      <c r="E4" s="43">
        <v>20</v>
      </c>
      <c r="F4" s="43">
        <v>10</v>
      </c>
      <c r="G4" s="43">
        <v>14.399999999999999</v>
      </c>
      <c r="H4" s="43">
        <v>10</v>
      </c>
      <c r="I4" s="43">
        <v>30</v>
      </c>
      <c r="J4" s="12">
        <f>SUM(E4:I4)</f>
        <v>84.4</v>
      </c>
    </row>
    <row r="5" spans="1:12" x14ac:dyDescent="0.2">
      <c r="A5" s="48" t="str">
        <f>Summary!A8</f>
        <v>SingleGlasses</v>
      </c>
      <c r="B5" s="48"/>
      <c r="C5" s="48"/>
      <c r="D5" s="43">
        <v>0</v>
      </c>
      <c r="E5" s="43">
        <v>14</v>
      </c>
      <c r="F5" s="43">
        <v>7.2</v>
      </c>
      <c r="G5" s="43">
        <v>9.3000000000000007</v>
      </c>
      <c r="H5" s="43">
        <v>9.4</v>
      </c>
      <c r="I5" s="43">
        <v>28.799999999999997</v>
      </c>
      <c r="J5" s="12">
        <f t="shared" ref="J5:J8" si="0">SUM(E5:I5)</f>
        <v>68.699999999999989</v>
      </c>
    </row>
    <row r="6" spans="1:12" x14ac:dyDescent="0.2">
      <c r="A6" s="48" t="str">
        <f>Summary!A9</f>
        <v>Translation &amp; Interpreting Network</v>
      </c>
      <c r="B6" s="48"/>
      <c r="C6" s="48"/>
      <c r="D6" s="43">
        <v>0</v>
      </c>
      <c r="E6" s="43">
        <v>13.6</v>
      </c>
      <c r="F6" s="43">
        <v>7.4</v>
      </c>
      <c r="G6" s="43">
        <v>9</v>
      </c>
      <c r="H6" s="43">
        <v>6.6</v>
      </c>
      <c r="I6" s="43">
        <v>30</v>
      </c>
      <c r="J6" s="12">
        <f t="shared" si="0"/>
        <v>66.599999999999994</v>
      </c>
    </row>
    <row r="7" spans="1:12" x14ac:dyDescent="0.2">
      <c r="A7" s="48" t="str">
        <f>Summary!A10</f>
        <v>Verbit</v>
      </c>
      <c r="B7" s="48"/>
      <c r="C7" s="48"/>
      <c r="D7" s="43">
        <v>0</v>
      </c>
      <c r="E7" s="43">
        <v>19.2</v>
      </c>
      <c r="F7" s="43">
        <v>9.6</v>
      </c>
      <c r="G7" s="43">
        <v>14.100000000000001</v>
      </c>
      <c r="H7" s="43">
        <v>9.6</v>
      </c>
      <c r="I7" s="43">
        <v>30</v>
      </c>
      <c r="J7" s="12">
        <f t="shared" si="0"/>
        <v>82.5</v>
      </c>
    </row>
    <row r="8" spans="1:12" x14ac:dyDescent="0.2">
      <c r="A8" s="48" t="str">
        <f>Summary!A11</f>
        <v>Visual Language Professionals</v>
      </c>
      <c r="B8" s="48"/>
      <c r="C8" s="48"/>
      <c r="D8" s="43">
        <v>0</v>
      </c>
      <c r="E8" s="43">
        <v>17.600000000000001</v>
      </c>
      <c r="F8" s="43">
        <v>8.6</v>
      </c>
      <c r="G8" s="43">
        <v>14.399999999999999</v>
      </c>
      <c r="H8" s="43">
        <v>9.8000000000000007</v>
      </c>
      <c r="I8" s="43">
        <v>28.799999999999997</v>
      </c>
      <c r="J8" s="12">
        <f t="shared" si="0"/>
        <v>79.2</v>
      </c>
    </row>
  </sheetData>
  <mergeCells count="6">
    <mergeCell ref="A8:C8"/>
    <mergeCell ref="A3:C3"/>
    <mergeCell ref="A4:C4"/>
    <mergeCell ref="A5:C5"/>
    <mergeCell ref="A6:C6"/>
    <mergeCell ref="A7:C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H30" sqref="H30"/>
    </sheetView>
  </sheetViews>
  <sheetFormatPr defaultRowHeight="12.75" x14ac:dyDescent="0.2"/>
  <cols>
    <col min="1" max="3" width="9.42578125" style="7" customWidth="1"/>
    <col min="4" max="9" width="8.85546875" style="7" customWidth="1"/>
    <col min="10" max="10" width="9.42578125" style="7" customWidth="1"/>
    <col min="11" max="16384" width="9.140625" style="7"/>
  </cols>
  <sheetData>
    <row r="1" spans="1:12" ht="15.75" x14ac:dyDescent="0.25">
      <c r="A1" s="13" t="s">
        <v>0</v>
      </c>
      <c r="B1" s="8"/>
      <c r="C1" s="8"/>
      <c r="D1" s="8"/>
      <c r="E1" s="4"/>
      <c r="F1" s="4"/>
      <c r="G1" s="4"/>
      <c r="H1" s="4"/>
      <c r="I1" s="4"/>
      <c r="J1" s="4"/>
    </row>
    <row r="2" spans="1:12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s="6" customFormat="1" x14ac:dyDescent="0.2">
      <c r="A3" s="47"/>
      <c r="B3" s="47"/>
      <c r="C3" s="47"/>
      <c r="D3" s="9" t="s">
        <v>7</v>
      </c>
      <c r="E3" s="10" t="s">
        <v>8</v>
      </c>
      <c r="F3" s="10" t="s">
        <v>9</v>
      </c>
      <c r="G3" s="10" t="s">
        <v>10</v>
      </c>
      <c r="H3" s="10" t="s">
        <v>24</v>
      </c>
      <c r="I3" s="10" t="s">
        <v>25</v>
      </c>
      <c r="J3" s="11" t="s">
        <v>11</v>
      </c>
    </row>
    <row r="4" spans="1:12" x14ac:dyDescent="0.2">
      <c r="A4" s="48" t="str">
        <f>Summary!A7</f>
        <v>Capture-It Unlimited</v>
      </c>
      <c r="B4" s="48"/>
      <c r="C4" s="48"/>
      <c r="D4" s="44">
        <v>0</v>
      </c>
      <c r="E4" s="44">
        <v>20</v>
      </c>
      <c r="F4" s="44">
        <v>10</v>
      </c>
      <c r="G4" s="44">
        <v>15</v>
      </c>
      <c r="H4" s="44">
        <v>10</v>
      </c>
      <c r="I4" s="44">
        <v>30</v>
      </c>
      <c r="J4" s="12">
        <f>SUM(E4:I4)</f>
        <v>85</v>
      </c>
    </row>
    <row r="5" spans="1:12" x14ac:dyDescent="0.2">
      <c r="A5" s="48" t="str">
        <f>Summary!A8</f>
        <v>SingleGlasses</v>
      </c>
      <c r="B5" s="48"/>
      <c r="C5" s="48"/>
      <c r="D5" s="44">
        <v>0</v>
      </c>
      <c r="E5" s="44">
        <v>14.8</v>
      </c>
      <c r="F5" s="44">
        <v>7.4</v>
      </c>
      <c r="G5" s="44">
        <v>10.199999999999999</v>
      </c>
      <c r="H5" s="44">
        <v>10</v>
      </c>
      <c r="I5" s="44">
        <v>30</v>
      </c>
      <c r="J5" s="12">
        <f t="shared" ref="J5:J8" si="0">SUM(E5:I5)</f>
        <v>72.400000000000006</v>
      </c>
    </row>
    <row r="6" spans="1:12" x14ac:dyDescent="0.2">
      <c r="A6" s="48" t="str">
        <f>Summary!A9</f>
        <v>Translation &amp; Interpreting Network</v>
      </c>
      <c r="B6" s="48"/>
      <c r="C6" s="48"/>
      <c r="D6" s="44">
        <v>0</v>
      </c>
      <c r="E6" s="44">
        <v>13.6</v>
      </c>
      <c r="F6" s="44">
        <v>7.4</v>
      </c>
      <c r="G6" s="44">
        <v>9</v>
      </c>
      <c r="H6" s="44">
        <v>6.6</v>
      </c>
      <c r="I6" s="44">
        <v>30</v>
      </c>
      <c r="J6" s="12">
        <f t="shared" si="0"/>
        <v>66.599999999999994</v>
      </c>
    </row>
    <row r="7" spans="1:12" x14ac:dyDescent="0.2">
      <c r="A7" s="48" t="str">
        <f>Summary!A10</f>
        <v>Verbit</v>
      </c>
      <c r="B7" s="48"/>
      <c r="C7" s="48"/>
      <c r="D7" s="44">
        <v>0</v>
      </c>
      <c r="E7" s="44">
        <v>18.8</v>
      </c>
      <c r="F7" s="44">
        <v>9.4</v>
      </c>
      <c r="G7" s="44">
        <v>14.100000000000001</v>
      </c>
      <c r="H7" s="44">
        <v>9.4</v>
      </c>
      <c r="I7" s="44">
        <v>30</v>
      </c>
      <c r="J7" s="12">
        <f t="shared" si="0"/>
        <v>81.7</v>
      </c>
    </row>
    <row r="8" spans="1:12" x14ac:dyDescent="0.2">
      <c r="A8" s="48" t="str">
        <f>Summary!A11</f>
        <v>Visual Language Professionals</v>
      </c>
      <c r="B8" s="48"/>
      <c r="C8" s="48"/>
      <c r="D8" s="44">
        <v>0</v>
      </c>
      <c r="E8" s="44">
        <v>18</v>
      </c>
      <c r="F8" s="44">
        <v>8.6</v>
      </c>
      <c r="G8" s="44">
        <v>15</v>
      </c>
      <c r="H8" s="44">
        <v>10</v>
      </c>
      <c r="I8" s="44">
        <v>30</v>
      </c>
      <c r="J8" s="12">
        <f t="shared" si="0"/>
        <v>81.599999999999994</v>
      </c>
    </row>
  </sheetData>
  <mergeCells count="6">
    <mergeCell ref="A8:C8"/>
    <mergeCell ref="A3:C3"/>
    <mergeCell ref="A4:C4"/>
    <mergeCell ref="A5:C5"/>
    <mergeCell ref="A6:C6"/>
    <mergeCell ref="A7:C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H35" sqref="H35"/>
    </sheetView>
  </sheetViews>
  <sheetFormatPr defaultRowHeight="12.75" x14ac:dyDescent="0.2"/>
  <cols>
    <col min="8" max="9" width="9.140625" style="7"/>
  </cols>
  <sheetData>
    <row r="1" spans="1:11" ht="15.75" x14ac:dyDescent="0.25">
      <c r="A1" s="13" t="s">
        <v>0</v>
      </c>
      <c r="B1" s="8"/>
      <c r="C1" s="8"/>
      <c r="D1" s="8"/>
      <c r="E1" s="4"/>
      <c r="F1" s="4"/>
      <c r="G1" s="4"/>
      <c r="H1" s="4"/>
      <c r="I1" s="4"/>
      <c r="J1" s="4"/>
      <c r="K1" s="7"/>
    </row>
    <row r="2" spans="1:11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">
      <c r="A3" s="47"/>
      <c r="B3" s="47"/>
      <c r="C3" s="47"/>
      <c r="D3" s="9" t="s">
        <v>7</v>
      </c>
      <c r="E3" s="10" t="s">
        <v>8</v>
      </c>
      <c r="F3" s="10" t="s">
        <v>9</v>
      </c>
      <c r="G3" s="10" t="s">
        <v>10</v>
      </c>
      <c r="H3" s="10" t="s">
        <v>24</v>
      </c>
      <c r="I3" s="10" t="s">
        <v>25</v>
      </c>
      <c r="J3" s="11" t="s">
        <v>11</v>
      </c>
      <c r="K3" s="6"/>
    </row>
    <row r="4" spans="1:11" x14ac:dyDescent="0.2">
      <c r="A4" s="48" t="str">
        <f>Summary!A7</f>
        <v>Capture-It Unlimited</v>
      </c>
      <c r="B4" s="48"/>
      <c r="C4" s="48"/>
      <c r="D4" s="45">
        <v>0</v>
      </c>
      <c r="E4" s="45">
        <v>14</v>
      </c>
      <c r="F4" s="45">
        <v>6.8</v>
      </c>
      <c r="G4" s="45">
        <v>12</v>
      </c>
      <c r="H4" s="45">
        <v>6.8</v>
      </c>
      <c r="I4" s="45">
        <v>24</v>
      </c>
      <c r="J4" s="12">
        <f>SUM(E4:I4)</f>
        <v>63.599999999999994</v>
      </c>
      <c r="K4" s="7"/>
    </row>
    <row r="5" spans="1:11" x14ac:dyDescent="0.2">
      <c r="A5" s="48" t="str">
        <f>Summary!A8</f>
        <v>SingleGlasses</v>
      </c>
      <c r="B5" s="48"/>
      <c r="C5" s="48"/>
      <c r="D5" s="45">
        <v>0</v>
      </c>
      <c r="E5" s="45">
        <v>16</v>
      </c>
      <c r="F5" s="45">
        <v>8</v>
      </c>
      <c r="G5" s="45">
        <v>7.5</v>
      </c>
      <c r="H5" s="45">
        <v>6.8</v>
      </c>
      <c r="I5" s="45">
        <v>15</v>
      </c>
      <c r="J5" s="12">
        <f t="shared" ref="J5:J8" si="0">SUM(E5:I5)</f>
        <v>53.3</v>
      </c>
      <c r="K5" s="7"/>
    </row>
    <row r="6" spans="1:11" x14ac:dyDescent="0.2">
      <c r="A6" s="48" t="str">
        <f>Summary!A9</f>
        <v>Translation &amp; Interpreting Network</v>
      </c>
      <c r="B6" s="48"/>
      <c r="C6" s="48"/>
      <c r="D6" s="45">
        <v>0</v>
      </c>
      <c r="E6" s="45">
        <v>14</v>
      </c>
      <c r="F6" s="45">
        <v>7</v>
      </c>
      <c r="G6" s="45">
        <v>7.1999999999999993</v>
      </c>
      <c r="H6" s="45">
        <v>6.8</v>
      </c>
      <c r="I6" s="45">
        <v>15</v>
      </c>
      <c r="J6" s="12">
        <f t="shared" si="0"/>
        <v>50</v>
      </c>
      <c r="K6" s="7"/>
    </row>
    <row r="7" spans="1:11" x14ac:dyDescent="0.2">
      <c r="A7" s="48" t="str">
        <f>Summary!A10</f>
        <v>Verbit</v>
      </c>
      <c r="B7" s="48"/>
      <c r="C7" s="48"/>
      <c r="D7" s="45">
        <v>0</v>
      </c>
      <c r="E7" s="45">
        <v>14</v>
      </c>
      <c r="F7" s="45">
        <v>7.4</v>
      </c>
      <c r="G7" s="45">
        <v>7.1999999999999993</v>
      </c>
      <c r="H7" s="45">
        <v>6.8</v>
      </c>
      <c r="I7" s="45">
        <v>15</v>
      </c>
      <c r="J7" s="12">
        <f t="shared" si="0"/>
        <v>50.4</v>
      </c>
      <c r="K7" s="7"/>
    </row>
    <row r="8" spans="1:11" x14ac:dyDescent="0.2">
      <c r="A8" s="48" t="str">
        <f>Summary!A11</f>
        <v>Visual Language Professionals</v>
      </c>
      <c r="B8" s="48"/>
      <c r="C8" s="48"/>
      <c r="D8" s="45">
        <v>0</v>
      </c>
      <c r="E8" s="45">
        <v>9.6</v>
      </c>
      <c r="F8" s="45">
        <v>4.8</v>
      </c>
      <c r="G8" s="45">
        <v>10.199999999999999</v>
      </c>
      <c r="H8" s="45">
        <v>6.8</v>
      </c>
      <c r="I8" s="45">
        <v>20.399999999999999</v>
      </c>
      <c r="J8" s="12">
        <f t="shared" si="0"/>
        <v>51.8</v>
      </c>
      <c r="K8" s="7"/>
    </row>
  </sheetData>
  <mergeCells count="6">
    <mergeCell ref="A8:C8"/>
    <mergeCell ref="A3:C3"/>
    <mergeCell ref="A4:C4"/>
    <mergeCell ref="A5:C5"/>
    <mergeCell ref="A6:C6"/>
    <mergeCell ref="A7:C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workbookViewId="0">
      <selection activeCell="B18" sqref="B18"/>
    </sheetView>
  </sheetViews>
  <sheetFormatPr defaultRowHeight="15" x14ac:dyDescent="0.2"/>
  <cols>
    <col min="1" max="1" width="53.85546875" style="17" customWidth="1"/>
    <col min="2" max="8" width="7.7109375" style="17" customWidth="1"/>
    <col min="9" max="10" width="7.5703125" style="17" customWidth="1"/>
    <col min="11" max="13" width="7.7109375" style="17" customWidth="1"/>
    <col min="14" max="16384" width="9.140625" style="17"/>
  </cols>
  <sheetData>
    <row r="1" spans="1:16" ht="15.75" x14ac:dyDescent="0.25">
      <c r="A1" s="14" t="s">
        <v>12</v>
      </c>
      <c r="B1" s="15"/>
      <c r="C1" s="14"/>
      <c r="D1" s="14"/>
      <c r="E1" s="14"/>
      <c r="F1" s="14"/>
      <c r="G1" s="14"/>
      <c r="H1" s="14"/>
      <c r="I1" s="14"/>
      <c r="J1" s="16"/>
      <c r="K1" s="16"/>
    </row>
    <row r="2" spans="1:16" ht="6" customHeight="1" x14ac:dyDescent="0.25">
      <c r="A2" s="14"/>
      <c r="B2" s="15"/>
      <c r="C2" s="14"/>
      <c r="D2" s="14"/>
      <c r="E2" s="14"/>
      <c r="F2" s="14"/>
      <c r="G2" s="14"/>
      <c r="H2" s="14"/>
      <c r="I2" s="14"/>
      <c r="J2" s="16"/>
      <c r="K2" s="16"/>
    </row>
    <row r="3" spans="1:16" ht="15.75" x14ac:dyDescent="0.25">
      <c r="A3" s="51" t="s">
        <v>26</v>
      </c>
      <c r="B3" s="51"/>
      <c r="C3" s="51"/>
      <c r="D3" s="51"/>
      <c r="E3" s="51"/>
      <c r="F3" s="51"/>
      <c r="G3" s="51"/>
      <c r="H3" s="51"/>
      <c r="I3" s="51"/>
      <c r="J3" s="16"/>
      <c r="K3" s="16"/>
    </row>
    <row r="4" spans="1:16" x14ac:dyDescent="0.2">
      <c r="A4" s="15"/>
      <c r="B4" s="15"/>
      <c r="C4" s="15"/>
      <c r="D4" s="15"/>
      <c r="E4" s="15"/>
      <c r="F4" s="15"/>
      <c r="G4" s="15"/>
      <c r="H4" s="18"/>
      <c r="I4" s="18"/>
      <c r="J4" s="19"/>
      <c r="K4" s="19"/>
    </row>
    <row r="5" spans="1:16" ht="15.75" x14ac:dyDescent="0.25">
      <c r="H5" s="49" t="s">
        <v>18</v>
      </c>
      <c r="I5" s="49"/>
      <c r="J5" s="20"/>
      <c r="K5" s="21"/>
      <c r="L5" s="50" t="s">
        <v>19</v>
      </c>
      <c r="M5" s="50"/>
      <c r="N5" s="21"/>
      <c r="O5" s="49" t="s">
        <v>20</v>
      </c>
      <c r="P5" s="49"/>
    </row>
    <row r="6" spans="1:16" s="25" customFormat="1" ht="135" customHeight="1" x14ac:dyDescent="0.2">
      <c r="A6" s="22"/>
      <c r="B6" s="23" t="s">
        <v>2</v>
      </c>
      <c r="C6" s="23" t="s">
        <v>3</v>
      </c>
      <c r="D6" s="23" t="s">
        <v>4</v>
      </c>
      <c r="E6" s="23" t="s">
        <v>5</v>
      </c>
      <c r="F6" s="23" t="s">
        <v>6</v>
      </c>
      <c r="G6" s="23" t="s">
        <v>23</v>
      </c>
      <c r="H6" s="23" t="s">
        <v>13</v>
      </c>
      <c r="I6" s="31" t="s">
        <v>14</v>
      </c>
      <c r="K6" s="24" t="str">
        <f>D6</f>
        <v>Evaluator 3</v>
      </c>
      <c r="L6" s="23" t="s">
        <v>16</v>
      </c>
      <c r="M6" s="31" t="s">
        <v>15</v>
      </c>
      <c r="O6" s="23" t="s">
        <v>1</v>
      </c>
      <c r="P6" s="31" t="s">
        <v>17</v>
      </c>
    </row>
    <row r="7" spans="1:16" s="37" customFormat="1" ht="16.5" customHeight="1" x14ac:dyDescent="0.2">
      <c r="A7" s="34" t="s">
        <v>28</v>
      </c>
      <c r="B7" s="36">
        <f>'Evaluator 1'!J4</f>
        <v>85</v>
      </c>
      <c r="C7" s="36">
        <f>'Evaluator 2'!J4</f>
        <v>85</v>
      </c>
      <c r="D7" s="36">
        <f>'Evaluator 3'!J4</f>
        <v>52.6</v>
      </c>
      <c r="E7" s="36">
        <f>'Evaluator 4'!J4</f>
        <v>84.4</v>
      </c>
      <c r="F7" s="36">
        <f>'Evaluator 5'!J4</f>
        <v>85</v>
      </c>
      <c r="G7" s="36">
        <f>'Evaluator 6'!J4</f>
        <v>63.599999999999994</v>
      </c>
      <c r="H7" s="36">
        <f>AVERAGE(B7:G7)</f>
        <v>75.933333333333337</v>
      </c>
      <c r="I7" s="38">
        <f>RANK(H7,$H$7:$H$11,0)</f>
        <v>1</v>
      </c>
      <c r="K7" s="35">
        <v>9</v>
      </c>
      <c r="L7" s="36">
        <f>AVERAGE(K7)</f>
        <v>9</v>
      </c>
      <c r="M7" s="38">
        <f>RANK(L7,$L$7:$L$11,0)</f>
        <v>1</v>
      </c>
      <c r="O7" s="39">
        <f>H7+L7</f>
        <v>84.933333333333337</v>
      </c>
      <c r="P7" s="38">
        <f>RANK(O7,$O$7:$O$11,0)</f>
        <v>1</v>
      </c>
    </row>
    <row r="8" spans="1:16" ht="16.5" customHeight="1" x14ac:dyDescent="0.2">
      <c r="A8" s="29" t="s">
        <v>29</v>
      </c>
      <c r="B8" s="27">
        <f>'Evaluator 1'!J5</f>
        <v>65</v>
      </c>
      <c r="C8" s="26">
        <f>'Evaluator 2'!J5</f>
        <v>74.5</v>
      </c>
      <c r="D8" s="26">
        <f>'Evaluator 3'!J5</f>
        <v>37.4</v>
      </c>
      <c r="E8" s="26">
        <f>'Evaluator 4'!J5</f>
        <v>68.699999999999989</v>
      </c>
      <c r="F8" s="26">
        <f>'Evaluator 5'!J5</f>
        <v>72.400000000000006</v>
      </c>
      <c r="G8" s="46">
        <f>'Evaluator 6'!J5</f>
        <v>53.3</v>
      </c>
      <c r="H8" s="46">
        <f t="shared" ref="H8:H11" si="0">AVERAGE(B8:G8)</f>
        <v>61.883333333333333</v>
      </c>
      <c r="I8" s="32">
        <f>RANK(H8,$H$7:$H$11,0)</f>
        <v>4</v>
      </c>
      <c r="K8" s="44">
        <v>4.1999999999999993</v>
      </c>
      <c r="L8" s="27">
        <f t="shared" ref="L8:L11" si="1">AVERAGE(K8)</f>
        <v>4.1999999999999993</v>
      </c>
      <c r="M8" s="33">
        <f>RANK(L8,$L$7:$L$11,0)</f>
        <v>3</v>
      </c>
      <c r="O8" s="28">
        <f t="shared" ref="O8:O11" si="2">H8+L8</f>
        <v>66.083333333333329</v>
      </c>
      <c r="P8" s="33">
        <f>RANK(O8,$O$7:$O$11,0)</f>
        <v>4</v>
      </c>
    </row>
    <row r="9" spans="1:16" ht="16.5" customHeight="1" x14ac:dyDescent="0.2">
      <c r="A9" s="29" t="s">
        <v>21</v>
      </c>
      <c r="B9" s="27">
        <f>'Evaluator 1'!J6</f>
        <v>77</v>
      </c>
      <c r="C9" s="26">
        <f>'Evaluator 2'!J6</f>
        <v>67</v>
      </c>
      <c r="D9" s="26">
        <f>'Evaluator 3'!J6</f>
        <v>39.4</v>
      </c>
      <c r="E9" s="26">
        <f>'Evaluator 4'!J6</f>
        <v>66.599999999999994</v>
      </c>
      <c r="F9" s="26">
        <f>'Evaluator 5'!J6</f>
        <v>66.599999999999994</v>
      </c>
      <c r="G9" s="46">
        <f>'Evaluator 6'!J6</f>
        <v>50</v>
      </c>
      <c r="H9" s="46">
        <f t="shared" si="0"/>
        <v>61.1</v>
      </c>
      <c r="I9" s="32">
        <f>RANK(H9,$H$7:$H$11,0)</f>
        <v>5</v>
      </c>
      <c r="K9" s="44">
        <v>4.1999999999999993</v>
      </c>
      <c r="L9" s="27">
        <f t="shared" si="1"/>
        <v>4.1999999999999993</v>
      </c>
      <c r="M9" s="33">
        <f>RANK(L9,$L$7:$L$11,0)</f>
        <v>3</v>
      </c>
      <c r="O9" s="28">
        <f t="shared" si="2"/>
        <v>65.3</v>
      </c>
      <c r="P9" s="33">
        <f>RANK(O9,$O$7:$O$11,0)</f>
        <v>5</v>
      </c>
    </row>
    <row r="10" spans="1:16" x14ac:dyDescent="0.2">
      <c r="A10" s="29" t="s">
        <v>30</v>
      </c>
      <c r="B10" s="27">
        <f>'Evaluator 1'!J7</f>
        <v>51</v>
      </c>
      <c r="C10" s="26">
        <f>'Evaluator 2'!J7</f>
        <v>83</v>
      </c>
      <c r="D10" s="26">
        <f>'Evaluator 3'!J7</f>
        <v>37.4</v>
      </c>
      <c r="E10" s="26">
        <f>'Evaluator 4'!J7</f>
        <v>82.5</v>
      </c>
      <c r="F10" s="26">
        <f>'Evaluator 5'!J7</f>
        <v>81.7</v>
      </c>
      <c r="G10" s="46">
        <f>'Evaluator 6'!J7</f>
        <v>50.4</v>
      </c>
      <c r="H10" s="46">
        <f t="shared" si="0"/>
        <v>64.333333333333329</v>
      </c>
      <c r="I10" s="32">
        <f>RANK(H10,$H$7:$H$11,0)</f>
        <v>3</v>
      </c>
      <c r="K10" s="44">
        <v>4.1999999999999993</v>
      </c>
      <c r="L10" s="27">
        <f t="shared" si="1"/>
        <v>4.1999999999999993</v>
      </c>
      <c r="M10" s="33">
        <f>RANK(L10,$L$7:$L$11,0)</f>
        <v>3</v>
      </c>
      <c r="O10" s="28">
        <f>H10+L10</f>
        <v>68.533333333333331</v>
      </c>
      <c r="P10" s="33">
        <f>RANK(O10,$O$7:$O$11,0)</f>
        <v>3</v>
      </c>
    </row>
    <row r="11" spans="1:16" x14ac:dyDescent="0.2">
      <c r="A11" s="29" t="s">
        <v>22</v>
      </c>
      <c r="B11" s="27">
        <f>'Evaluator 1'!J8</f>
        <v>63</v>
      </c>
      <c r="C11" s="26">
        <f>'Evaluator 2'!J8</f>
        <v>81.8</v>
      </c>
      <c r="D11" s="26">
        <f>'Evaluator 3'!J8</f>
        <v>52.6</v>
      </c>
      <c r="E11" s="26">
        <f>'Evaluator 4'!J8</f>
        <v>79.2</v>
      </c>
      <c r="F11" s="26">
        <f>'Evaluator 5'!J8</f>
        <v>81.599999999999994</v>
      </c>
      <c r="G11" s="46">
        <f>'Evaluator 6'!J8</f>
        <v>51.8</v>
      </c>
      <c r="H11" s="46">
        <f t="shared" si="0"/>
        <v>68.333333333333343</v>
      </c>
      <c r="I11" s="32">
        <f>RANK(H11,$H$7:$H$11,0)</f>
        <v>2</v>
      </c>
      <c r="K11" s="44">
        <v>9</v>
      </c>
      <c r="L11" s="27">
        <f t="shared" si="1"/>
        <v>9</v>
      </c>
      <c r="M11" s="33">
        <f>RANK(L11,$L$7:$L$11,0)</f>
        <v>1</v>
      </c>
      <c r="O11" s="28">
        <f t="shared" si="2"/>
        <v>77.333333333333343</v>
      </c>
      <c r="P11" s="33">
        <f>RANK(O11,$O$7:$O$11,0)</f>
        <v>2</v>
      </c>
    </row>
    <row r="27" spans="1:1" x14ac:dyDescent="0.2">
      <c r="A27" s="30" t="s">
        <v>27</v>
      </c>
    </row>
    <row r="28" spans="1:1" x14ac:dyDescent="0.2">
      <c r="A28" s="30"/>
    </row>
  </sheetData>
  <mergeCells count="4">
    <mergeCell ref="O5:P5"/>
    <mergeCell ref="H5:I5"/>
    <mergeCell ref="L5:M5"/>
    <mergeCell ref="A3:I3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3"/>
  <sheetViews>
    <sheetView workbookViewId="0">
      <selection activeCell="B22" sqref="B22:D22"/>
    </sheetView>
  </sheetViews>
  <sheetFormatPr defaultRowHeight="12.75" x14ac:dyDescent="0.2"/>
  <cols>
    <col min="1" max="1" width="43" style="54" customWidth="1"/>
    <col min="2" max="19" width="9.5703125" style="54" customWidth="1"/>
    <col min="20" max="16384" width="9.140625" style="54"/>
  </cols>
  <sheetData>
    <row r="1" spans="1:10" ht="15.75" customHeight="1" x14ac:dyDescent="0.25">
      <c r="A1" s="52" t="s">
        <v>31</v>
      </c>
      <c r="B1" s="52"/>
      <c r="C1" s="52"/>
      <c r="D1" s="52"/>
      <c r="E1" s="52"/>
      <c r="F1" s="52"/>
      <c r="G1" s="52"/>
      <c r="H1" s="52"/>
      <c r="I1" s="52"/>
      <c r="J1" s="53"/>
    </row>
    <row r="2" spans="1:10" ht="15.75" x14ac:dyDescent="0.25">
      <c r="A2" s="55" t="s">
        <v>26</v>
      </c>
      <c r="B2" s="55"/>
      <c r="C2" s="55"/>
      <c r="D2" s="55"/>
      <c r="E2" s="55"/>
      <c r="F2" s="55"/>
      <c r="G2" s="55"/>
      <c r="H2" s="55"/>
      <c r="I2" s="55"/>
      <c r="J2" s="56"/>
    </row>
    <row r="3" spans="1:10" x14ac:dyDescent="0.2">
      <c r="A3" s="57" t="s">
        <v>32</v>
      </c>
      <c r="B3" s="58"/>
      <c r="C3" s="58"/>
      <c r="D3" s="58"/>
    </row>
    <row r="4" spans="1:10" x14ac:dyDescent="0.2">
      <c r="A4" s="57" t="s">
        <v>33</v>
      </c>
      <c r="B4" s="59">
        <v>44586</v>
      </c>
      <c r="C4" s="59"/>
      <c r="D4" s="59"/>
      <c r="E4" s="60"/>
    </row>
    <row r="5" spans="1:10" ht="15" x14ac:dyDescent="0.25">
      <c r="A5" s="61" t="s">
        <v>34</v>
      </c>
      <c r="D5" s="62"/>
      <c r="E5" s="60"/>
    </row>
    <row r="6" spans="1:10" ht="15" x14ac:dyDescent="0.25">
      <c r="A6" s="61"/>
      <c r="B6" s="63"/>
      <c r="D6" s="62"/>
      <c r="E6" s="60"/>
    </row>
    <row r="9" spans="1:10" ht="15" customHeight="1" x14ac:dyDescent="0.25">
      <c r="B9" s="64"/>
    </row>
    <row r="10" spans="1:10" ht="15" customHeight="1" x14ac:dyDescent="0.25">
      <c r="B10" s="64"/>
    </row>
    <row r="11" spans="1:10" ht="15" customHeight="1" x14ac:dyDescent="0.25">
      <c r="B11" s="64"/>
    </row>
    <row r="12" spans="1:10" ht="15" customHeight="1" x14ac:dyDescent="0.25">
      <c r="B12" s="64"/>
    </row>
    <row r="16" spans="1:10" ht="13.5" thickBot="1" x14ac:dyDescent="0.25"/>
    <row r="17" spans="1:19" s="65" customFormat="1" ht="13.5" thickBot="1" x14ac:dyDescent="0.25">
      <c r="B17" s="66" t="s">
        <v>35</v>
      </c>
      <c r="C17" s="67"/>
      <c r="D17" s="68"/>
      <c r="E17" s="66" t="s">
        <v>36</v>
      </c>
      <c r="F17" s="67"/>
      <c r="G17" s="68"/>
      <c r="H17" s="66" t="s">
        <v>37</v>
      </c>
      <c r="I17" s="67"/>
      <c r="J17" s="68"/>
      <c r="K17" s="66" t="s">
        <v>38</v>
      </c>
      <c r="L17" s="67"/>
      <c r="M17" s="68"/>
      <c r="N17" s="66" t="s">
        <v>39</v>
      </c>
      <c r="O17" s="67"/>
      <c r="P17" s="68"/>
      <c r="Q17" s="66" t="s">
        <v>40</v>
      </c>
      <c r="R17" s="67"/>
      <c r="S17" s="68"/>
    </row>
    <row r="18" spans="1:19" s="65" customFormat="1" ht="65.25" customHeight="1" x14ac:dyDescent="0.2">
      <c r="B18" s="69" t="s">
        <v>49</v>
      </c>
      <c r="C18" s="70"/>
      <c r="D18" s="71"/>
      <c r="E18" s="72" t="s">
        <v>41</v>
      </c>
      <c r="F18" s="70"/>
      <c r="G18" s="71"/>
      <c r="H18" s="72" t="s">
        <v>42</v>
      </c>
      <c r="I18" s="70"/>
      <c r="J18" s="71"/>
      <c r="K18" s="72" t="s">
        <v>43</v>
      </c>
      <c r="L18" s="70"/>
      <c r="M18" s="71"/>
      <c r="N18" s="72" t="s">
        <v>44</v>
      </c>
      <c r="O18" s="70"/>
      <c r="P18" s="71"/>
      <c r="Q18" s="72" t="s">
        <v>45</v>
      </c>
      <c r="R18" s="70"/>
      <c r="S18" s="71"/>
    </row>
    <row r="19" spans="1:19" s="77" customFormat="1" ht="11.25" customHeight="1" x14ac:dyDescent="0.2">
      <c r="A19" s="73"/>
      <c r="B19" s="74" t="s">
        <v>46</v>
      </c>
      <c r="C19" s="75"/>
      <c r="D19" s="76"/>
      <c r="E19" s="74" t="s">
        <v>46</v>
      </c>
      <c r="F19" s="75"/>
      <c r="G19" s="76"/>
      <c r="H19" s="74" t="s">
        <v>46</v>
      </c>
      <c r="I19" s="75"/>
      <c r="J19" s="76"/>
      <c r="K19" s="74" t="s">
        <v>46</v>
      </c>
      <c r="L19" s="75"/>
      <c r="M19" s="76"/>
      <c r="N19" s="74" t="s">
        <v>46</v>
      </c>
      <c r="O19" s="75"/>
      <c r="P19" s="76"/>
      <c r="Q19" s="74" t="s">
        <v>46</v>
      </c>
      <c r="R19" s="75"/>
      <c r="S19" s="76"/>
    </row>
    <row r="20" spans="1:19" s="77" customFormat="1" x14ac:dyDescent="0.2">
      <c r="A20" s="78" t="s">
        <v>28</v>
      </c>
      <c r="B20" s="79"/>
      <c r="C20" s="80"/>
      <c r="D20" s="81"/>
      <c r="E20" s="79"/>
      <c r="F20" s="80"/>
      <c r="G20" s="81"/>
      <c r="H20" s="79"/>
      <c r="I20" s="80"/>
      <c r="J20" s="81"/>
      <c r="K20" s="79"/>
      <c r="L20" s="80"/>
      <c r="M20" s="81"/>
      <c r="N20" s="79"/>
      <c r="O20" s="80"/>
      <c r="P20" s="81"/>
      <c r="Q20" s="79"/>
      <c r="R20" s="80"/>
      <c r="S20" s="81"/>
    </row>
    <row r="21" spans="1:19" s="77" customFormat="1" x14ac:dyDescent="0.2">
      <c r="A21" s="82" t="s">
        <v>29</v>
      </c>
      <c r="B21" s="83"/>
      <c r="C21" s="84"/>
      <c r="D21" s="85"/>
      <c r="E21" s="83"/>
      <c r="F21" s="84"/>
      <c r="G21" s="85"/>
      <c r="H21" s="83"/>
      <c r="I21" s="84"/>
      <c r="J21" s="85"/>
      <c r="K21" s="83"/>
      <c r="L21" s="84"/>
      <c r="M21" s="85"/>
      <c r="N21" s="83"/>
      <c r="O21" s="84"/>
      <c r="P21" s="85"/>
      <c r="Q21" s="83"/>
      <c r="R21" s="84"/>
      <c r="S21" s="85"/>
    </row>
    <row r="22" spans="1:19" s="77" customFormat="1" x14ac:dyDescent="0.2">
      <c r="A22" s="82" t="s">
        <v>21</v>
      </c>
      <c r="B22" s="83"/>
      <c r="C22" s="84"/>
      <c r="D22" s="85"/>
      <c r="E22" s="83"/>
      <c r="F22" s="84"/>
      <c r="G22" s="85"/>
      <c r="H22" s="83"/>
      <c r="I22" s="84"/>
      <c r="J22" s="85"/>
      <c r="K22" s="83"/>
      <c r="L22" s="84"/>
      <c r="M22" s="85"/>
      <c r="N22" s="83"/>
      <c r="O22" s="84"/>
      <c r="P22" s="85"/>
      <c r="Q22" s="83"/>
      <c r="R22" s="84"/>
      <c r="S22" s="85"/>
    </row>
    <row r="23" spans="1:19" s="77" customFormat="1" x14ac:dyDescent="0.2">
      <c r="A23" s="82" t="s">
        <v>30</v>
      </c>
      <c r="B23" s="83"/>
      <c r="C23" s="84"/>
      <c r="D23" s="85"/>
      <c r="E23" s="83"/>
      <c r="F23" s="84"/>
      <c r="G23" s="85"/>
      <c r="H23" s="83"/>
      <c r="I23" s="84"/>
      <c r="J23" s="85"/>
      <c r="K23" s="83"/>
      <c r="L23" s="84"/>
      <c r="M23" s="85"/>
      <c r="N23" s="83"/>
      <c r="O23" s="84"/>
      <c r="P23" s="85"/>
      <c r="Q23" s="83"/>
      <c r="R23" s="84"/>
      <c r="S23" s="85"/>
    </row>
    <row r="24" spans="1:19" s="77" customFormat="1" x14ac:dyDescent="0.2">
      <c r="A24" s="82" t="s">
        <v>22</v>
      </c>
      <c r="B24" s="83"/>
      <c r="C24" s="84"/>
      <c r="D24" s="85"/>
      <c r="E24" s="83"/>
      <c r="F24" s="84"/>
      <c r="G24" s="85"/>
      <c r="H24" s="83"/>
      <c r="I24" s="84"/>
      <c r="J24" s="85"/>
      <c r="K24" s="83"/>
      <c r="L24" s="84"/>
      <c r="M24" s="85"/>
      <c r="N24" s="83"/>
      <c r="O24" s="84"/>
      <c r="P24" s="85"/>
      <c r="Q24" s="83"/>
      <c r="R24" s="84"/>
      <c r="S24" s="85"/>
    </row>
    <row r="25" spans="1:19" s="87" customFormat="1" x14ac:dyDescent="0.2">
      <c r="A25" s="86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</row>
    <row r="26" spans="1:19" s="88" customFormat="1" x14ac:dyDescent="0.2"/>
    <row r="28" spans="1:19" x14ac:dyDescent="0.2">
      <c r="A28" s="89"/>
      <c r="G28" s="90"/>
      <c r="H28" s="90"/>
    </row>
    <row r="29" spans="1:19" x14ac:dyDescent="0.2">
      <c r="A29" s="91" t="s">
        <v>47</v>
      </c>
      <c r="G29" s="90"/>
      <c r="H29" s="90"/>
      <c r="I29" s="90"/>
      <c r="J29" s="90"/>
    </row>
    <row r="30" spans="1:19" x14ac:dyDescent="0.2">
      <c r="A30" s="92"/>
      <c r="B30" s="92"/>
      <c r="C30" s="92"/>
      <c r="G30" s="90"/>
      <c r="H30" s="90"/>
      <c r="I30" s="90"/>
      <c r="J30" s="90"/>
    </row>
    <row r="31" spans="1:19" x14ac:dyDescent="0.2">
      <c r="A31" s="92"/>
      <c r="B31" s="92"/>
      <c r="C31" s="92"/>
      <c r="G31" s="90"/>
      <c r="H31" s="90"/>
      <c r="I31" s="90"/>
      <c r="J31" s="90"/>
    </row>
    <row r="32" spans="1:19" x14ac:dyDescent="0.2">
      <c r="A32" s="92"/>
      <c r="B32" s="92"/>
      <c r="C32" s="92"/>
      <c r="G32" s="90"/>
      <c r="H32" s="90"/>
      <c r="I32" s="90"/>
      <c r="J32" s="90"/>
    </row>
    <row r="33" spans="1:13" x14ac:dyDescent="0.2">
      <c r="A33" s="92"/>
      <c r="B33" s="92"/>
      <c r="C33" s="92"/>
      <c r="G33" s="90"/>
      <c r="H33" s="90"/>
      <c r="I33" s="90"/>
      <c r="J33" s="90"/>
    </row>
    <row r="34" spans="1:13" x14ac:dyDescent="0.2">
      <c r="A34" s="92"/>
      <c r="B34" s="92"/>
      <c r="C34" s="92"/>
      <c r="G34" s="90"/>
      <c r="H34" s="90"/>
      <c r="I34" s="90"/>
      <c r="J34" s="90"/>
    </row>
    <row r="35" spans="1:13" x14ac:dyDescent="0.2">
      <c r="I35" s="90"/>
      <c r="J35" s="90"/>
      <c r="K35" s="90"/>
      <c r="L35" s="90"/>
    </row>
    <row r="36" spans="1:13" x14ac:dyDescent="0.2">
      <c r="I36" s="90"/>
      <c r="J36" s="90"/>
      <c r="K36" s="90"/>
      <c r="L36" s="90"/>
      <c r="M36" s="90"/>
    </row>
    <row r="37" spans="1:13" x14ac:dyDescent="0.2">
      <c r="L37" s="90"/>
      <c r="M37" s="90"/>
    </row>
    <row r="38" spans="1:13" x14ac:dyDescent="0.2">
      <c r="L38" s="90"/>
      <c r="M38" s="90"/>
    </row>
    <row r="39" spans="1:13" x14ac:dyDescent="0.2">
      <c r="L39" s="90"/>
      <c r="M39" s="90"/>
    </row>
    <row r="40" spans="1:13" x14ac:dyDescent="0.2">
      <c r="L40" s="90"/>
      <c r="M40" s="90"/>
    </row>
    <row r="53" spans="1:1" x14ac:dyDescent="0.2">
      <c r="A53" s="93" t="s">
        <v>48</v>
      </c>
    </row>
  </sheetData>
  <mergeCells count="52">
    <mergeCell ref="B24:D24"/>
    <mergeCell ref="E24:G24"/>
    <mergeCell ref="H24:J24"/>
    <mergeCell ref="K24:M24"/>
    <mergeCell ref="N24:P24"/>
    <mergeCell ref="Q24:S24"/>
    <mergeCell ref="B23:D23"/>
    <mergeCell ref="E23:G23"/>
    <mergeCell ref="H23:J23"/>
    <mergeCell ref="K23:M23"/>
    <mergeCell ref="N23:P23"/>
    <mergeCell ref="Q23:S23"/>
    <mergeCell ref="B22:D22"/>
    <mergeCell ref="E22:G22"/>
    <mergeCell ref="H22:J22"/>
    <mergeCell ref="K22:M22"/>
    <mergeCell ref="N22:P22"/>
    <mergeCell ref="Q22:S22"/>
    <mergeCell ref="B21:D21"/>
    <mergeCell ref="E21:G21"/>
    <mergeCell ref="H21:J21"/>
    <mergeCell ref="K21:M21"/>
    <mergeCell ref="N21:P21"/>
    <mergeCell ref="Q21:S21"/>
    <mergeCell ref="B20:D20"/>
    <mergeCell ref="E20:G20"/>
    <mergeCell ref="H20:J20"/>
    <mergeCell ref="K20:M20"/>
    <mergeCell ref="N20:P20"/>
    <mergeCell ref="Q20:S20"/>
    <mergeCell ref="B19:D19"/>
    <mergeCell ref="E19:G19"/>
    <mergeCell ref="H19:J19"/>
    <mergeCell ref="K19:M19"/>
    <mergeCell ref="N19:P19"/>
    <mergeCell ref="Q19:S19"/>
    <mergeCell ref="K17:M17"/>
    <mergeCell ref="N17:P17"/>
    <mergeCell ref="Q17:S17"/>
    <mergeCell ref="B18:D18"/>
    <mergeCell ref="E18:G18"/>
    <mergeCell ref="H18:J18"/>
    <mergeCell ref="K18:M18"/>
    <mergeCell ref="N18:P18"/>
    <mergeCell ref="Q18:S18"/>
    <mergeCell ref="A1:I1"/>
    <mergeCell ref="A2:I2"/>
    <mergeCell ref="B3:D3"/>
    <mergeCell ref="B4:D4"/>
    <mergeCell ref="B17:D17"/>
    <mergeCell ref="E17:G17"/>
    <mergeCell ref="H17:J17"/>
  </mergeCells>
  <hyperlinks>
    <hyperlink ref="A5" location="Statements!A1" display="Non Disclosure"/>
  </hyperlink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0</xdr:col>
                    <xdr:colOff>133350</xdr:colOff>
                    <xdr:row>4</xdr:row>
                    <xdr:rowOff>209550</xdr:rowOff>
                  </from>
                  <to>
                    <xdr:col>4</xdr:col>
                    <xdr:colOff>619125</xdr:colOff>
                    <xdr:row>7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Evaluator 1</vt:lpstr>
      <vt:lpstr>Evaluator 2</vt:lpstr>
      <vt:lpstr>Evaluator 3</vt:lpstr>
      <vt:lpstr>Evaluator 4</vt:lpstr>
      <vt:lpstr>Evaluator 5</vt:lpstr>
      <vt:lpstr>Evaluator 6</vt:lpstr>
      <vt:lpstr>Summary</vt:lpstr>
      <vt:lpstr>Evaluation</vt:lpstr>
    </vt:vector>
  </TitlesOfParts>
  <Company>University of Houston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Cisneros, Selene</cp:lastModifiedBy>
  <cp:lastPrinted>2013-06-21T21:40:12Z</cp:lastPrinted>
  <dcterms:created xsi:type="dcterms:W3CDTF">2013-06-21T21:38:22Z</dcterms:created>
  <dcterms:modified xsi:type="dcterms:W3CDTF">2022-02-11T20:42:16Z</dcterms:modified>
</cp:coreProperties>
</file>