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1\Formal Solicitations\RFP730-21118 Continuing Education Services - SELENE CISNEROS\"/>
    </mc:Choice>
  </mc:AlternateContent>
  <bookViews>
    <workbookView xWindow="0" yWindow="0" windowWidth="25200" windowHeight="11385" activeTab="5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Evaluation" sheetId="10" r:id="rId6"/>
    <sheet name="Summary" sheetId="1" r:id="rId7"/>
  </sheets>
  <calcPr calcId="152511"/>
</workbook>
</file>

<file path=xl/calcChain.xml><?xml version="1.0" encoding="utf-8"?>
<calcChain xmlns="http://schemas.openxmlformats.org/spreadsheetml/2006/main">
  <c r="N7" i="1" l="1"/>
  <c r="J4" i="4"/>
  <c r="J4" i="2"/>
  <c r="J9" i="2"/>
  <c r="J8" i="2"/>
  <c r="J7" i="2"/>
  <c r="J6" i="2"/>
  <c r="J5" i="2"/>
  <c r="J5" i="4" l="1"/>
  <c r="F8" i="1" s="1"/>
  <c r="J6" i="4"/>
  <c r="F9" i="1" s="1"/>
  <c r="J7" i="4"/>
  <c r="F10" i="1" s="1"/>
  <c r="J8" i="4"/>
  <c r="F11" i="1" s="1"/>
  <c r="J9" i="4"/>
  <c r="F12" i="1" s="1"/>
  <c r="F7" i="1"/>
  <c r="J7" i="1"/>
  <c r="K7" i="1" s="1"/>
  <c r="J9" i="1"/>
  <c r="K9" i="1" s="1"/>
  <c r="J8" i="1"/>
  <c r="K8" i="1" s="1"/>
  <c r="J10" i="1"/>
  <c r="K10" i="1" s="1"/>
  <c r="J11" i="1"/>
  <c r="K11" i="1" s="1"/>
  <c r="J12" i="1"/>
  <c r="K12" i="1" s="1"/>
  <c r="J6" i="1"/>
  <c r="A10" i="1"/>
  <c r="A11" i="1"/>
  <c r="A12" i="1"/>
  <c r="J9" i="9"/>
  <c r="E12" i="1" s="1"/>
  <c r="J8" i="9"/>
  <c r="E11" i="1" s="1"/>
  <c r="J7" i="9"/>
  <c r="E10" i="1" s="1"/>
  <c r="J6" i="9"/>
  <c r="E9" i="1" s="1"/>
  <c r="J5" i="9"/>
  <c r="E8" i="1" s="1"/>
  <c r="J4" i="9"/>
  <c r="E7" i="1" s="1"/>
  <c r="J9" i="5"/>
  <c r="D12" i="1" s="1"/>
  <c r="J8" i="5"/>
  <c r="D11" i="1" s="1"/>
  <c r="J7" i="5"/>
  <c r="D10" i="1" s="1"/>
  <c r="J6" i="5"/>
  <c r="D9" i="1" s="1"/>
  <c r="J5" i="5"/>
  <c r="D8" i="1" s="1"/>
  <c r="J4" i="5"/>
  <c r="D7" i="1" s="1"/>
  <c r="J9" i="3"/>
  <c r="C12" i="1" s="1"/>
  <c r="J8" i="3"/>
  <c r="C11" i="1" s="1"/>
  <c r="J7" i="3"/>
  <c r="C10" i="1" s="1"/>
  <c r="J6" i="3"/>
  <c r="C9" i="1" s="1"/>
  <c r="J5" i="3"/>
  <c r="C8" i="1" s="1"/>
  <c r="J4" i="3"/>
  <c r="C7" i="1" s="1"/>
  <c r="L8" i="1" l="1"/>
  <c r="L9" i="1"/>
  <c r="L11" i="1"/>
  <c r="L10" i="1"/>
  <c r="L7" i="1"/>
  <c r="L12" i="1"/>
  <c r="B10" i="1"/>
  <c r="G10" i="1" s="1"/>
  <c r="N10" i="1" s="1"/>
  <c r="B11" i="1"/>
  <c r="G11" i="1" s="1"/>
  <c r="N11" i="1" s="1"/>
  <c r="B12" i="1"/>
  <c r="G12" i="1" s="1"/>
  <c r="N12" i="1" s="1"/>
  <c r="B8" i="1"/>
  <c r="B9" i="1"/>
  <c r="B7" i="1"/>
  <c r="A8" i="1" l="1"/>
  <c r="A9" i="1"/>
  <c r="A7" i="1"/>
  <c r="G7" i="1" l="1"/>
  <c r="H7" i="1" s="1"/>
  <c r="G9" i="1"/>
  <c r="N9" i="1" s="1"/>
  <c r="G8" i="1"/>
  <c r="N8" i="1" s="1"/>
  <c r="O8" i="1" l="1"/>
  <c r="O9" i="1"/>
  <c r="O7" i="1"/>
  <c r="O12" i="1"/>
  <c r="O10" i="1"/>
  <c r="H8" i="1"/>
  <c r="H9" i="1"/>
  <c r="H10" i="1"/>
  <c r="H11" i="1"/>
  <c r="H12" i="1"/>
  <c r="O11" i="1" l="1"/>
</calcChain>
</file>

<file path=xl/sharedStrings.xml><?xml version="1.0" encoding="utf-8"?>
<sst xmlns="http://schemas.openxmlformats.org/spreadsheetml/2006/main" count="119" uniqueCount="52">
  <si>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</si>
  <si>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</si>
  <si>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</si>
  <si>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</si>
  <si>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</si>
  <si>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</si>
  <si>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</si>
  <si>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</si>
  <si>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</si>
  <si>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</si>
  <si>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</si>
  <si>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</si>
  <si>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Criteria 6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</si>
  <si>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</si>
  <si>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</si>
  <si>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</si>
  <si>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</si>
  <si>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</si>
  <si>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</si>
  <si>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</si>
  <si>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</si>
  <si>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</si>
  <si>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</si>
  <si>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</si>
  <si>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eTrain</t>
  </si>
  <si>
    <t>Focus Edu Solutions</t>
  </si>
  <si>
    <t>Institute of Product Leadership</t>
  </si>
  <si>
    <t>Roadmark Solutions</t>
  </si>
  <si>
    <t>Volute</t>
  </si>
  <si>
    <t>Zschool</t>
  </si>
  <si>
    <t>RFP 730-21118</t>
  </si>
  <si>
    <t>University of Houston Evaluation Matrix $1 Million+</t>
  </si>
  <si>
    <t xml:space="preserve">RFP730-21118 Continuing Education Course Development, Production, Marketing and Recruitment through Revenue Sharing Partnership with C. T. Bauer College of Business </t>
  </si>
  <si>
    <t>Name</t>
  </si>
  <si>
    <t>Evaluation Due Date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</si>
  <si>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</si>
  <si>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</si>
  <si>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</si>
  <si>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</si>
  <si>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</si>
  <si>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</si>
  <si>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</si>
  <si>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 Criteria 6</t>
  </si>
  <si>
    <t>Proven track record for selling Executive Education classes to individuals and corporations</t>
  </si>
  <si>
    <t>Ability to fund marketing activities in exchange for a share of revenue from sales made</t>
  </si>
  <si>
    <t>Ability to provide Bauer faculty with support in creating asynchronous virtual classes.</t>
  </si>
  <si>
    <t>Ability to meet brand requirements set by the University of Houston</t>
  </si>
  <si>
    <t>Ability to create continuing education courses as needed</t>
  </si>
  <si>
    <t>Points (1-5)</t>
  </si>
  <si>
    <t xml:space="preserve">Committee Members: </t>
  </si>
  <si>
    <t>Updated: 10/19</t>
  </si>
  <si>
    <t>Cost **ONLY Evaluator 5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</si>
</sst>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10" xfId="47" applyFont="1" applyBorder="1" applyAlignment="1">
      <alignment horizontal="right"/>
    </xf>
    <xf numFmtId="0" fontId="35" fillId="0" borderId="10" xfId="47" applyFont="1" applyBorder="1" applyAlignment="1">
      <alignment horizontal="right"/>
    </xf>
    <xf numFmtId="0" fontId="36" fillId="0" borderId="10" xfId="47" applyFont="1" applyFill="1" applyBorder="1" applyAlignment="1">
      <alignment horizontal="right"/>
    </xf>
    <xf numFmtId="0" fontId="36" fillId="0" borderId="0" xfId="0" applyFont="1" applyFill="1" applyBorder="1"/>
    <xf numFmtId="0" fontId="37" fillId="0" borderId="0" xfId="0" applyFont="1" applyBorder="1" applyAlignment="1">
      <alignment horizontal="left"/>
    </xf>
    <xf numFmtId="0" fontId="37" fillId="25" borderId="0" xfId="0" applyFont="1" applyFill="1" applyAlignment="1"/>
    <xf numFmtId="0" fontId="38" fillId="25" borderId="0" xfId="0" applyFont="1" applyFill="1"/>
    <xf numFmtId="0" fontId="11" fillId="25" borderId="0" xfId="0" applyFont="1" applyFill="1" applyAlignment="1"/>
    <xf numFmtId="0" fontId="12" fillId="25" borderId="0" xfId="0" applyFont="1" applyFill="1"/>
    <xf numFmtId="0" fontId="38" fillId="25" borderId="0" xfId="0" applyFont="1" applyFill="1" applyBorder="1"/>
    <xf numFmtId="0" fontId="12" fillId="25" borderId="0" xfId="0" applyFont="1" applyFill="1" applyBorder="1"/>
    <xf numFmtId="0" fontId="11" fillId="25" borderId="0" xfId="0" applyFont="1" applyFill="1" applyBorder="1"/>
    <xf numFmtId="0" fontId="11" fillId="25" borderId="0" xfId="0" applyFont="1" applyFill="1"/>
    <xf numFmtId="0" fontId="11" fillId="25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right" textRotation="90" wrapText="1"/>
    </xf>
    <xf numFmtId="0" fontId="32" fillId="25" borderId="0" xfId="0" applyFont="1" applyFill="1" applyBorder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33" fillId="25" borderId="11" xfId="0" applyNumberFormat="1" applyFont="1" applyFill="1" applyBorder="1" applyAlignment="1">
      <alignment horizontal="right"/>
    </xf>
    <xf numFmtId="4" fontId="12" fillId="25" borderId="12" xfId="0" applyNumberFormat="1" applyFont="1" applyFill="1" applyBorder="1" applyAlignment="1">
      <alignment horizontal="right"/>
    </xf>
    <xf numFmtId="4" fontId="33" fillId="25" borderId="12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0" fontId="12" fillId="25" borderId="12" xfId="0" applyFont="1" applyFill="1" applyBorder="1" applyAlignment="1">
      <alignment horizontal="right"/>
    </xf>
    <xf numFmtId="4" fontId="12" fillId="25" borderId="12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12" fillId="25" borderId="12" xfId="0" applyFont="1" applyFill="1" applyBorder="1" applyAlignment="1">
      <alignment horizontal="left"/>
    </xf>
    <xf numFmtId="0" fontId="39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3" fillId="24" borderId="15" xfId="0" applyFont="1" applyFill="1" applyBorder="1" applyAlignment="1">
      <alignment horizontal="right"/>
    </xf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35" fillId="0" borderId="10" xfId="47" applyFont="1" applyBorder="1" applyAlignment="1">
      <alignment horizontal="left"/>
    </xf>
    <xf numFmtId="0" fontId="40" fillId="0" borderId="0" xfId="98" applyFont="1" applyAlignment="1">
      <alignment horizontal="left"/>
    </xf>
    <xf numFmtId="0" fontId="37" fillId="25" borderId="0" xfId="0" applyFont="1" applyFill="1" applyAlignment="1">
      <alignment horizontal="right"/>
    </xf>
    <xf numFmtId="0" fontId="37" fillId="25" borderId="0" xfId="0" applyFont="1" applyFill="1" applyBorder="1" applyAlignment="1">
      <alignment horizontal="right"/>
    </xf>
    <xf numFmtId="0" fontId="37" fillId="0" borderId="0" xfId="0" applyFont="1" applyFill="1" applyAlignment="1">
      <alignment horizontal="left"/>
    </xf>
    <xf numFmtId="0" fontId="11" fillId="25" borderId="0" xfId="98" applyFont="1" applyFill="1" applyAlignment="1">
      <alignment horizontal="left" wrapText="1"/>
    </xf>
    <xf numFmtId="0" fontId="11" fillId="25" borderId="0" xfId="98" applyFont="1" applyFill="1" applyAlignment="1">
      <alignment wrapText="1"/>
    </xf>
    <xf numFmtId="0" fontId="13" fillId="25" borderId="0" xfId="98" applyFont="1" applyFill="1"/>
    <xf numFmtId="0" fontId="11" fillId="25" borderId="0" xfId="98" applyFont="1" applyFill="1" applyAlignment="1">
      <alignment horizontal="left"/>
    </xf>
    <xf numFmtId="0" fontId="12" fillId="25" borderId="0" xfId="98" applyFont="1" applyFill="1"/>
    <xf numFmtId="0" fontId="42" fillId="25" borderId="0" xfId="0" applyFont="1" applyFill="1" applyBorder="1" applyAlignment="1">
      <alignment horizontal="left"/>
    </xf>
    <xf numFmtId="0" fontId="13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41" fillId="25" borderId="0" xfId="0" applyFont="1" applyFill="1" applyBorder="1" applyAlignment="1"/>
    <xf numFmtId="0" fontId="45" fillId="25" borderId="0" xfId="102" applyFont="1" applyFill="1"/>
    <xf numFmtId="0" fontId="42" fillId="25" borderId="0" xfId="0" applyFont="1" applyFill="1" applyBorder="1" applyAlignment="1"/>
    <xf numFmtId="0" fontId="40" fillId="25" borderId="0" xfId="98" applyFont="1" applyFill="1"/>
    <xf numFmtId="0" fontId="13" fillId="25" borderId="0" xfId="98" applyFont="1" applyFill="1" applyAlignment="1">
      <alignment horizontal="center"/>
    </xf>
    <xf numFmtId="0" fontId="40" fillId="27" borderId="16" xfId="98" applyFont="1" applyFill="1" applyBorder="1" applyAlignment="1">
      <alignment horizontal="left"/>
    </xf>
    <xf numFmtId="0" fontId="40" fillId="27" borderId="17" xfId="98" applyFont="1" applyFill="1" applyBorder="1" applyAlignment="1">
      <alignment horizontal="left"/>
    </xf>
    <xf numFmtId="0" fontId="40" fillId="27" borderId="18" xfId="98" applyFont="1" applyFill="1" applyBorder="1" applyAlignment="1">
      <alignment horizontal="left"/>
    </xf>
    <xf numFmtId="0" fontId="46" fillId="25" borderId="16" xfId="98" applyFont="1" applyFill="1" applyBorder="1" applyAlignment="1">
      <alignment horizontal="left" vertical="top" wrapText="1"/>
    </xf>
    <xf numFmtId="0" fontId="39" fillId="25" borderId="17" xfId="98" applyFont="1" applyFill="1" applyBorder="1" applyAlignment="1">
      <alignment horizontal="left" vertical="top" wrapText="1"/>
    </xf>
    <xf numFmtId="0" fontId="39" fillId="25" borderId="18" xfId="98" applyFont="1" applyFill="1" applyBorder="1" applyAlignment="1">
      <alignment horizontal="left" vertical="top" wrapText="1"/>
    </xf>
    <xf numFmtId="0" fontId="39" fillId="25" borderId="16" xfId="98" applyFont="1" applyFill="1" applyBorder="1" applyAlignment="1">
      <alignment horizontal="left" vertical="top" wrapText="1"/>
    </xf>
    <xf numFmtId="0" fontId="47" fillId="25" borderId="0" xfId="98" applyFont="1" applyFill="1" applyAlignment="1">
      <alignment wrapText="1"/>
    </xf>
    <xf numFmtId="0" fontId="47" fillId="24" borderId="19" xfId="98" applyFont="1" applyFill="1" applyBorder="1" applyAlignment="1">
      <alignment horizontal="center" wrapText="1"/>
    </xf>
    <xf numFmtId="0" fontId="47" fillId="24" borderId="20" xfId="98" applyFont="1" applyFill="1" applyBorder="1" applyAlignment="1">
      <alignment horizontal="center" wrapText="1"/>
    </xf>
    <xf numFmtId="0" fontId="47" fillId="24" borderId="21" xfId="98" applyFont="1" applyFill="1" applyBorder="1" applyAlignment="1">
      <alignment horizontal="center" wrapText="1"/>
    </xf>
    <xf numFmtId="0" fontId="47" fillId="25" borderId="0" xfId="98" applyFont="1" applyFill="1" applyAlignment="1">
      <alignment horizontal="center" wrapText="1"/>
    </xf>
    <xf numFmtId="0" fontId="48" fillId="25" borderId="11" xfId="98" applyFont="1" applyFill="1" applyBorder="1" applyAlignment="1">
      <alignment wrapText="1"/>
    </xf>
    <xf numFmtId="0" fontId="13" fillId="26" borderId="13" xfId="98" applyFont="1" applyFill="1" applyBorder="1" applyAlignment="1">
      <alignment horizontal="center"/>
    </xf>
    <xf numFmtId="0" fontId="13" fillId="26" borderId="11" xfId="98" applyFont="1" applyFill="1" applyBorder="1" applyAlignment="1">
      <alignment horizontal="center"/>
    </xf>
    <xf numFmtId="0" fontId="13" fillId="26" borderId="22" xfId="98" applyFont="1" applyFill="1" applyBorder="1" applyAlignment="1">
      <alignment horizontal="center"/>
    </xf>
    <xf numFmtId="0" fontId="48" fillId="25" borderId="12" xfId="98" applyFont="1" applyFill="1" applyBorder="1" applyAlignment="1">
      <alignment wrapText="1"/>
    </xf>
    <xf numFmtId="0" fontId="13" fillId="26" borderId="15" xfId="98" applyFont="1" applyFill="1" applyBorder="1" applyAlignment="1">
      <alignment horizontal="center"/>
    </xf>
    <xf numFmtId="0" fontId="13" fillId="26" borderId="12" xfId="98" applyFont="1" applyFill="1" applyBorder="1" applyAlignment="1">
      <alignment horizontal="center"/>
    </xf>
    <xf numFmtId="0" fontId="13" fillId="26" borderId="23" xfId="98" applyFont="1" applyFill="1" applyBorder="1" applyAlignment="1">
      <alignment horizontal="center"/>
    </xf>
    <xf numFmtId="0" fontId="13" fillId="28" borderId="0" xfId="98" applyFont="1" applyFill="1" applyBorder="1"/>
    <xf numFmtId="0" fontId="13" fillId="28" borderId="24" xfId="98" applyFont="1" applyFill="1" applyBorder="1"/>
    <xf numFmtId="0" fontId="13" fillId="25" borderId="10" xfId="98" applyFont="1" applyFill="1" applyBorder="1"/>
    <xf numFmtId="0" fontId="49" fillId="25" borderId="0" xfId="98" applyFont="1" applyFill="1"/>
    <xf numFmtId="0" fontId="13" fillId="25" borderId="0" xfId="98" applyFont="1" applyFill="1" applyAlignment="1">
      <alignment wrapText="1"/>
    </xf>
    <xf numFmtId="0" fontId="50" fillId="0" borderId="0" xfId="0" applyFont="1" applyAlignment="1">
      <alignment horizontal="left"/>
    </xf>
    <xf numFmtId="0" fontId="48" fillId="25" borderId="0" xfId="98" applyFont="1" applyFill="1"/>
    <xf numFmtId="0" fontId="39" fillId="25" borderId="0" xfId="98" applyFont="1" applyFill="1"/>
  </cellXfs>
  <cellStyles count="103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2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</xdr:colOff>
      <xdr:row>0</xdr:row>
      <xdr:rowOff>38100</xdr:rowOff>
    </xdr:from>
    <xdr:ext cx="3504293" cy="1654812"/>
    <xdr:sp macro="" textlink="">
      <xdr:nvSpPr>
        <xdr:cNvPr id="2" name="TextBox 1"/>
        <xdr:cNvSpPr txBox="1"/>
      </xdr:nvSpPr>
      <xdr:spPr>
        <a:xfrm>
          <a:off x="9477375" y="381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6</xdr:col>
          <xdr:colOff>542925</xdr:colOff>
          <xdr:row>5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57150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5" sqref="J5"/>
    </sheetView>
  </sheetViews>
  <sheetFormatPr defaultRowHeight="12.75" x14ac:dyDescent="0.2"/>
  <cols>
    <col min="1" max="16384" width="9.140625" style="4"/>
  </cols>
  <sheetData>
    <row r="1" spans="1:11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2"/>
      <c r="J1" s="2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42"/>
      <c r="B3" s="42"/>
      <c r="C3" s="42"/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3"/>
    </row>
    <row r="4" spans="1:11" x14ac:dyDescent="0.2">
      <c r="A4" s="43" t="s">
        <v>24</v>
      </c>
      <c r="B4" s="43"/>
      <c r="C4" s="43"/>
      <c r="D4" s="38">
        <v>0</v>
      </c>
      <c r="E4" s="38">
        <v>15</v>
      </c>
      <c r="F4" s="38">
        <v>20</v>
      </c>
      <c r="G4" s="38">
        <v>4</v>
      </c>
      <c r="H4" s="38">
        <v>9</v>
      </c>
      <c r="I4" s="38">
        <v>4</v>
      </c>
      <c r="J4" s="9">
        <f>SUM(E4:I4)</f>
        <v>52</v>
      </c>
    </row>
    <row r="5" spans="1:11" x14ac:dyDescent="0.2">
      <c r="A5" s="43" t="s">
        <v>25</v>
      </c>
      <c r="B5" s="43"/>
      <c r="C5" s="43"/>
      <c r="D5" s="38">
        <v>0</v>
      </c>
      <c r="E5" s="38">
        <v>15</v>
      </c>
      <c r="F5" s="38">
        <v>20</v>
      </c>
      <c r="G5" s="38">
        <v>4</v>
      </c>
      <c r="H5" s="38">
        <v>6</v>
      </c>
      <c r="I5" s="38">
        <v>3.5</v>
      </c>
      <c r="J5" s="9">
        <f t="shared" ref="J5:J9" si="0">SUM(E5:I5)</f>
        <v>48.5</v>
      </c>
    </row>
    <row r="6" spans="1:11" x14ac:dyDescent="0.2">
      <c r="A6" s="43" t="s">
        <v>26</v>
      </c>
      <c r="B6" s="43"/>
      <c r="C6" s="43"/>
      <c r="D6" s="38">
        <v>0</v>
      </c>
      <c r="E6" s="38">
        <v>22.5</v>
      </c>
      <c r="F6" s="38">
        <v>22.5</v>
      </c>
      <c r="G6" s="38">
        <v>3.75</v>
      </c>
      <c r="H6" s="38">
        <v>9.5</v>
      </c>
      <c r="I6" s="38">
        <v>3.5</v>
      </c>
      <c r="J6" s="9">
        <f t="shared" si="0"/>
        <v>61.75</v>
      </c>
    </row>
    <row r="7" spans="1:11" x14ac:dyDescent="0.2">
      <c r="A7" s="43" t="s">
        <v>27</v>
      </c>
      <c r="B7" s="43"/>
      <c r="C7" s="43"/>
      <c r="D7" s="38">
        <v>0</v>
      </c>
      <c r="E7" s="38">
        <v>5</v>
      </c>
      <c r="F7" s="38">
        <v>5</v>
      </c>
      <c r="G7" s="38">
        <v>2</v>
      </c>
      <c r="H7" s="38">
        <v>4</v>
      </c>
      <c r="I7" s="38">
        <v>3</v>
      </c>
      <c r="J7" s="9">
        <f t="shared" si="0"/>
        <v>19</v>
      </c>
    </row>
    <row r="8" spans="1:11" x14ac:dyDescent="0.2">
      <c r="A8" s="43" t="s">
        <v>28</v>
      </c>
      <c r="B8" s="43"/>
      <c r="C8" s="43"/>
      <c r="D8" s="38">
        <v>0</v>
      </c>
      <c r="E8" s="38">
        <v>20</v>
      </c>
      <c r="F8" s="38">
        <v>17.5</v>
      </c>
      <c r="G8" s="38">
        <v>4</v>
      </c>
      <c r="H8" s="38">
        <v>8</v>
      </c>
      <c r="I8" s="38">
        <v>3.5</v>
      </c>
      <c r="J8" s="9">
        <f t="shared" si="0"/>
        <v>53</v>
      </c>
    </row>
    <row r="9" spans="1:11" x14ac:dyDescent="0.2">
      <c r="A9" s="43" t="s">
        <v>29</v>
      </c>
      <c r="B9" s="43"/>
      <c r="C9" s="43"/>
      <c r="D9" s="38">
        <v>0</v>
      </c>
      <c r="E9" s="38">
        <v>25</v>
      </c>
      <c r="F9" s="38">
        <v>25</v>
      </c>
      <c r="G9" s="38">
        <v>4</v>
      </c>
      <c r="H9" s="38">
        <v>10</v>
      </c>
      <c r="I9" s="38">
        <v>3.5</v>
      </c>
      <c r="J9" s="9">
        <f t="shared" si="0"/>
        <v>67.5</v>
      </c>
    </row>
  </sheetData>
  <mergeCells count="7">
    <mergeCell ref="A3:C3"/>
    <mergeCell ref="A7:C7"/>
    <mergeCell ref="A8:C8"/>
    <mergeCell ref="A9:C9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4" sqref="A4:C9"/>
    </sheetView>
  </sheetViews>
  <sheetFormatPr defaultRowHeight="12.75" x14ac:dyDescent="0.2"/>
  <sheetData>
    <row r="1" spans="1:10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2"/>
      <c r="J1" s="2"/>
    </row>
    <row r="2" spans="1:10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2"/>
      <c r="B3" s="42"/>
      <c r="C3" s="42"/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">
      <c r="A4" s="43" t="s">
        <v>24</v>
      </c>
      <c r="B4" s="43"/>
      <c r="C4" s="43"/>
      <c r="D4" s="39">
        <v>0</v>
      </c>
      <c r="E4" s="39">
        <v>5</v>
      </c>
      <c r="F4" s="39">
        <v>10</v>
      </c>
      <c r="G4" s="39">
        <v>3.5</v>
      </c>
      <c r="H4" s="39">
        <v>2</v>
      </c>
      <c r="I4" s="39">
        <v>1</v>
      </c>
      <c r="J4" s="9">
        <f>SUM(D4:I4)</f>
        <v>21.5</v>
      </c>
    </row>
    <row r="5" spans="1:10" x14ac:dyDescent="0.2">
      <c r="A5" s="43" t="s">
        <v>25</v>
      </c>
      <c r="B5" s="43"/>
      <c r="C5" s="43"/>
      <c r="D5" s="39">
        <v>0</v>
      </c>
      <c r="E5" s="39">
        <v>22</v>
      </c>
      <c r="F5" s="39">
        <v>17.5</v>
      </c>
      <c r="G5" s="39">
        <v>3.5</v>
      </c>
      <c r="H5" s="39">
        <v>8</v>
      </c>
      <c r="I5" s="39">
        <v>3.5</v>
      </c>
      <c r="J5" s="9">
        <f t="shared" ref="J5:J9" si="0">SUM(D5:I5)</f>
        <v>54.5</v>
      </c>
    </row>
    <row r="6" spans="1:10" x14ac:dyDescent="0.2">
      <c r="A6" s="43" t="s">
        <v>26</v>
      </c>
      <c r="B6" s="43"/>
      <c r="C6" s="43"/>
      <c r="D6" s="39">
        <v>0</v>
      </c>
      <c r="E6" s="39">
        <v>15</v>
      </c>
      <c r="F6" s="39">
        <v>17.5</v>
      </c>
      <c r="G6" s="39">
        <v>1</v>
      </c>
      <c r="H6" s="39">
        <v>4</v>
      </c>
      <c r="I6" s="39">
        <v>1</v>
      </c>
      <c r="J6" s="9">
        <f t="shared" si="0"/>
        <v>38.5</v>
      </c>
    </row>
    <row r="7" spans="1:10" x14ac:dyDescent="0.2">
      <c r="A7" s="43" t="s">
        <v>27</v>
      </c>
      <c r="B7" s="43"/>
      <c r="C7" s="43"/>
      <c r="D7" s="39">
        <v>0</v>
      </c>
      <c r="E7" s="39">
        <v>5</v>
      </c>
      <c r="F7" s="39">
        <v>5</v>
      </c>
      <c r="G7" s="39">
        <v>1</v>
      </c>
      <c r="H7" s="39">
        <v>4</v>
      </c>
      <c r="I7" s="39">
        <v>1</v>
      </c>
      <c r="J7" s="9">
        <f t="shared" si="0"/>
        <v>16</v>
      </c>
    </row>
    <row r="8" spans="1:10" x14ac:dyDescent="0.2">
      <c r="A8" s="43" t="s">
        <v>28</v>
      </c>
      <c r="B8" s="43"/>
      <c r="C8" s="43"/>
      <c r="D8" s="39">
        <v>0</v>
      </c>
      <c r="E8" s="39">
        <v>5</v>
      </c>
      <c r="F8" s="39">
        <v>5</v>
      </c>
      <c r="G8" s="39">
        <v>3.5</v>
      </c>
      <c r="H8" s="39">
        <v>6</v>
      </c>
      <c r="I8" s="39">
        <v>1</v>
      </c>
      <c r="J8" s="9">
        <f t="shared" si="0"/>
        <v>20.5</v>
      </c>
    </row>
    <row r="9" spans="1:10" x14ac:dyDescent="0.2">
      <c r="A9" s="43" t="s">
        <v>29</v>
      </c>
      <c r="B9" s="43"/>
      <c r="C9" s="43"/>
      <c r="D9" s="39">
        <v>0</v>
      </c>
      <c r="E9" s="39">
        <v>23</v>
      </c>
      <c r="F9" s="39">
        <v>22.5</v>
      </c>
      <c r="G9" s="39">
        <v>4</v>
      </c>
      <c r="H9" s="39">
        <v>8</v>
      </c>
      <c r="I9" s="39">
        <v>4</v>
      </c>
      <c r="J9" s="9">
        <f t="shared" si="0"/>
        <v>61.5</v>
      </c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4" sqref="A4:C9"/>
    </sheetView>
  </sheetViews>
  <sheetFormatPr defaultRowHeight="12.75" x14ac:dyDescent="0.2"/>
  <sheetData>
    <row r="1" spans="1:11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2"/>
      <c r="J1" s="2"/>
      <c r="K1" s="4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42"/>
      <c r="B3" s="42"/>
      <c r="C3" s="42"/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3"/>
    </row>
    <row r="4" spans="1:11" x14ac:dyDescent="0.2">
      <c r="A4" s="43" t="s">
        <v>24</v>
      </c>
      <c r="B4" s="43"/>
      <c r="C4" s="43"/>
      <c r="D4" s="40">
        <v>0</v>
      </c>
      <c r="E4" s="40">
        <v>25</v>
      </c>
      <c r="F4" s="40">
        <v>25</v>
      </c>
      <c r="G4" s="40">
        <v>5</v>
      </c>
      <c r="H4" s="40">
        <v>10</v>
      </c>
      <c r="I4" s="40">
        <v>5</v>
      </c>
      <c r="J4" s="9">
        <f>SUM(D4:I4)</f>
        <v>70</v>
      </c>
      <c r="K4" s="4"/>
    </row>
    <row r="5" spans="1:11" x14ac:dyDescent="0.2">
      <c r="A5" s="43" t="s">
        <v>25</v>
      </c>
      <c r="B5" s="43"/>
      <c r="C5" s="43"/>
      <c r="D5" s="40">
        <v>0</v>
      </c>
      <c r="E5" s="40">
        <v>25</v>
      </c>
      <c r="F5" s="40">
        <v>25</v>
      </c>
      <c r="G5" s="40">
        <v>5</v>
      </c>
      <c r="H5" s="40">
        <v>10</v>
      </c>
      <c r="I5" s="40">
        <v>5</v>
      </c>
      <c r="J5" s="9">
        <f t="shared" ref="J5:J9" si="0">SUM(D5:I5)</f>
        <v>70</v>
      </c>
      <c r="K5" s="4"/>
    </row>
    <row r="6" spans="1:11" x14ac:dyDescent="0.2">
      <c r="A6" s="43" t="s">
        <v>26</v>
      </c>
      <c r="B6" s="43"/>
      <c r="C6" s="43"/>
      <c r="D6" s="40">
        <v>0</v>
      </c>
      <c r="E6" s="40">
        <v>25</v>
      </c>
      <c r="F6" s="40">
        <v>25</v>
      </c>
      <c r="G6" s="40">
        <v>5</v>
      </c>
      <c r="H6" s="40">
        <v>10</v>
      </c>
      <c r="I6" s="40">
        <v>5</v>
      </c>
      <c r="J6" s="9">
        <f t="shared" si="0"/>
        <v>70</v>
      </c>
      <c r="K6" s="4"/>
    </row>
    <row r="7" spans="1:11" x14ac:dyDescent="0.2">
      <c r="A7" s="43" t="s">
        <v>27</v>
      </c>
      <c r="B7" s="43"/>
      <c r="C7" s="43"/>
      <c r="D7" s="40">
        <v>0</v>
      </c>
      <c r="E7" s="40">
        <v>25</v>
      </c>
      <c r="F7" s="40">
        <v>25</v>
      </c>
      <c r="G7" s="40">
        <v>5</v>
      </c>
      <c r="H7" s="40">
        <v>10</v>
      </c>
      <c r="I7" s="40">
        <v>5</v>
      </c>
      <c r="J7" s="9">
        <f t="shared" si="0"/>
        <v>70</v>
      </c>
      <c r="K7" s="4"/>
    </row>
    <row r="8" spans="1:11" x14ac:dyDescent="0.2">
      <c r="A8" s="43" t="s">
        <v>28</v>
      </c>
      <c r="B8" s="43"/>
      <c r="C8" s="43"/>
      <c r="D8" s="40">
        <v>0</v>
      </c>
      <c r="E8" s="40">
        <v>25</v>
      </c>
      <c r="F8" s="40">
        <v>25</v>
      </c>
      <c r="G8" s="40">
        <v>5</v>
      </c>
      <c r="H8" s="40">
        <v>10</v>
      </c>
      <c r="I8" s="40">
        <v>5</v>
      </c>
      <c r="J8" s="9">
        <f t="shared" si="0"/>
        <v>70</v>
      </c>
      <c r="K8" s="4"/>
    </row>
    <row r="9" spans="1:11" x14ac:dyDescent="0.2">
      <c r="A9" s="43" t="s">
        <v>29</v>
      </c>
      <c r="B9" s="43"/>
      <c r="C9" s="43"/>
      <c r="D9" s="40">
        <v>0</v>
      </c>
      <c r="E9" s="40">
        <v>25</v>
      </c>
      <c r="F9" s="40">
        <v>25</v>
      </c>
      <c r="G9" s="40">
        <v>5</v>
      </c>
      <c r="H9" s="40">
        <v>10</v>
      </c>
      <c r="I9" s="40">
        <v>5</v>
      </c>
      <c r="J9" s="9">
        <f t="shared" si="0"/>
        <v>70</v>
      </c>
      <c r="K9" s="4"/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J27" sqref="J27"/>
    </sheetView>
  </sheetViews>
  <sheetFormatPr defaultRowHeight="12.75" x14ac:dyDescent="0.2"/>
  <sheetData>
    <row r="1" spans="1:11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2"/>
      <c r="J1" s="2"/>
      <c r="K1" s="4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42"/>
      <c r="B3" s="42"/>
      <c r="C3" s="42"/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3"/>
    </row>
    <row r="4" spans="1:11" x14ac:dyDescent="0.2">
      <c r="A4" s="43" t="s">
        <v>24</v>
      </c>
      <c r="B4" s="43"/>
      <c r="C4" s="43"/>
      <c r="D4" s="41">
        <v>0</v>
      </c>
      <c r="E4" s="41">
        <v>15</v>
      </c>
      <c r="F4" s="41">
        <v>15</v>
      </c>
      <c r="G4" s="41">
        <v>3</v>
      </c>
      <c r="H4" s="41">
        <v>6</v>
      </c>
      <c r="I4" s="41">
        <v>3</v>
      </c>
      <c r="J4" s="9">
        <f>SUM(D4:I4)</f>
        <v>42</v>
      </c>
      <c r="K4" s="4"/>
    </row>
    <row r="5" spans="1:11" x14ac:dyDescent="0.2">
      <c r="A5" s="43" t="s">
        <v>25</v>
      </c>
      <c r="B5" s="43"/>
      <c r="C5" s="43"/>
      <c r="D5" s="41">
        <v>0</v>
      </c>
      <c r="E5" s="41">
        <v>25</v>
      </c>
      <c r="F5" s="41">
        <v>25</v>
      </c>
      <c r="G5" s="41">
        <v>5</v>
      </c>
      <c r="H5" s="41">
        <v>10</v>
      </c>
      <c r="I5" s="41">
        <v>5</v>
      </c>
      <c r="J5" s="9">
        <f t="shared" ref="J5:J9" si="0">SUM(D5:I5)</f>
        <v>70</v>
      </c>
      <c r="K5" s="4"/>
    </row>
    <row r="6" spans="1:11" x14ac:dyDescent="0.2">
      <c r="A6" s="43" t="s">
        <v>26</v>
      </c>
      <c r="B6" s="43"/>
      <c r="C6" s="43"/>
      <c r="D6" s="41">
        <v>0</v>
      </c>
      <c r="E6" s="41">
        <v>25</v>
      </c>
      <c r="F6" s="41">
        <v>25</v>
      </c>
      <c r="G6" s="41">
        <v>5</v>
      </c>
      <c r="H6" s="41">
        <v>10</v>
      </c>
      <c r="I6" s="41">
        <v>5</v>
      </c>
      <c r="J6" s="9">
        <f t="shared" si="0"/>
        <v>70</v>
      </c>
      <c r="K6" s="4"/>
    </row>
    <row r="7" spans="1:11" x14ac:dyDescent="0.2">
      <c r="A7" s="43" t="s">
        <v>27</v>
      </c>
      <c r="B7" s="43"/>
      <c r="C7" s="43"/>
      <c r="D7" s="41">
        <v>0</v>
      </c>
      <c r="E7" s="41">
        <v>15</v>
      </c>
      <c r="F7" s="41">
        <v>15</v>
      </c>
      <c r="G7" s="41">
        <v>3</v>
      </c>
      <c r="H7" s="41">
        <v>6</v>
      </c>
      <c r="I7" s="41">
        <v>3</v>
      </c>
      <c r="J7" s="9">
        <f t="shared" si="0"/>
        <v>42</v>
      </c>
      <c r="K7" s="4"/>
    </row>
    <row r="8" spans="1:11" x14ac:dyDescent="0.2">
      <c r="A8" s="43" t="s">
        <v>28</v>
      </c>
      <c r="B8" s="43"/>
      <c r="C8" s="43"/>
      <c r="D8" s="41">
        <v>0</v>
      </c>
      <c r="E8" s="41">
        <v>25</v>
      </c>
      <c r="F8" s="41">
        <v>10</v>
      </c>
      <c r="G8" s="41">
        <v>5</v>
      </c>
      <c r="H8" s="41">
        <v>10</v>
      </c>
      <c r="I8" s="41">
        <v>5</v>
      </c>
      <c r="J8" s="9">
        <f t="shared" si="0"/>
        <v>55</v>
      </c>
      <c r="K8" s="4"/>
    </row>
    <row r="9" spans="1:11" x14ac:dyDescent="0.2">
      <c r="A9" s="43" t="s">
        <v>29</v>
      </c>
      <c r="B9" s="43"/>
      <c r="C9" s="43"/>
      <c r="D9" s="41">
        <v>0</v>
      </c>
      <c r="E9" s="41">
        <v>25</v>
      </c>
      <c r="F9" s="41">
        <v>25</v>
      </c>
      <c r="G9" s="41">
        <v>5</v>
      </c>
      <c r="H9" s="41">
        <v>10</v>
      </c>
      <c r="I9" s="41">
        <v>5</v>
      </c>
      <c r="J9" s="9">
        <f t="shared" si="0"/>
        <v>70</v>
      </c>
      <c r="K9" s="4"/>
    </row>
  </sheetData>
  <mergeCells count="7">
    <mergeCell ref="A7:C7"/>
    <mergeCell ref="A8:C8"/>
    <mergeCell ref="A9:C9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selection activeCell="M33" sqref="M33"/>
    </sheetView>
  </sheetViews>
  <sheetFormatPr defaultRowHeight="12.75" x14ac:dyDescent="0.2"/>
  <sheetData>
    <row r="1" spans="1:11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2"/>
      <c r="J1" s="2"/>
      <c r="K1" s="4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42"/>
      <c r="B3" s="42"/>
      <c r="C3" s="42"/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3"/>
    </row>
    <row r="4" spans="1:11" x14ac:dyDescent="0.2">
      <c r="A4" s="43" t="s">
        <v>24</v>
      </c>
      <c r="B4" s="43"/>
      <c r="C4" s="43"/>
      <c r="D4" s="37">
        <v>26.400000000000002</v>
      </c>
      <c r="E4" s="37">
        <v>20</v>
      </c>
      <c r="F4" s="37">
        <v>17.5</v>
      </c>
      <c r="G4" s="37">
        <v>1.5</v>
      </c>
      <c r="H4" s="37">
        <v>7</v>
      </c>
      <c r="I4" s="37">
        <v>1.5</v>
      </c>
      <c r="J4" s="9">
        <f>SUM(E4:I4)</f>
        <v>47.5</v>
      </c>
      <c r="K4" s="4"/>
    </row>
    <row r="5" spans="1:11" x14ac:dyDescent="0.2">
      <c r="A5" s="43" t="s">
        <v>25</v>
      </c>
      <c r="B5" s="43"/>
      <c r="C5" s="43"/>
      <c r="D5" s="37">
        <v>25.5</v>
      </c>
      <c r="E5" s="37">
        <v>25</v>
      </c>
      <c r="F5" s="37">
        <v>23.75</v>
      </c>
      <c r="G5" s="37">
        <v>4.75</v>
      </c>
      <c r="H5" s="37">
        <v>9</v>
      </c>
      <c r="I5" s="37">
        <v>5</v>
      </c>
      <c r="J5" s="9">
        <f t="shared" ref="J5:J9" si="0">SUM(E5:I5)</f>
        <v>67.5</v>
      </c>
      <c r="K5" s="4"/>
    </row>
    <row r="6" spans="1:11" x14ac:dyDescent="0.2">
      <c r="A6" s="43" t="s">
        <v>26</v>
      </c>
      <c r="B6" s="43"/>
      <c r="C6" s="43"/>
      <c r="D6" s="37">
        <v>24</v>
      </c>
      <c r="E6" s="37">
        <v>22.5</v>
      </c>
      <c r="F6" s="37">
        <v>20.75</v>
      </c>
      <c r="G6" s="37">
        <v>4</v>
      </c>
      <c r="H6" s="37">
        <v>7.5</v>
      </c>
      <c r="I6" s="37">
        <v>4</v>
      </c>
      <c r="J6" s="9">
        <f t="shared" si="0"/>
        <v>58.75</v>
      </c>
      <c r="K6" s="4"/>
    </row>
    <row r="7" spans="1:11" x14ac:dyDescent="0.2">
      <c r="A7" s="43" t="s">
        <v>27</v>
      </c>
      <c r="B7" s="43"/>
      <c r="C7" s="43"/>
      <c r="D7" s="37">
        <v>27</v>
      </c>
      <c r="E7" s="37">
        <v>17.5</v>
      </c>
      <c r="F7" s="37">
        <v>20</v>
      </c>
      <c r="G7" s="37">
        <v>3.25</v>
      </c>
      <c r="H7" s="37">
        <v>6</v>
      </c>
      <c r="I7" s="37">
        <v>3.5</v>
      </c>
      <c r="J7" s="9">
        <f t="shared" si="0"/>
        <v>50.25</v>
      </c>
      <c r="K7" s="4"/>
    </row>
    <row r="8" spans="1:11" x14ac:dyDescent="0.2">
      <c r="A8" s="43" t="s">
        <v>28</v>
      </c>
      <c r="B8" s="43"/>
      <c r="C8" s="43"/>
      <c r="D8" s="37">
        <v>20.399999999999999</v>
      </c>
      <c r="E8" s="37">
        <v>17.5</v>
      </c>
      <c r="F8" s="37">
        <v>20</v>
      </c>
      <c r="G8" s="37">
        <v>3.5</v>
      </c>
      <c r="H8" s="37">
        <v>8</v>
      </c>
      <c r="I8" s="37">
        <v>4</v>
      </c>
      <c r="J8" s="9">
        <f t="shared" si="0"/>
        <v>53</v>
      </c>
      <c r="K8" s="4"/>
    </row>
    <row r="9" spans="1:11" x14ac:dyDescent="0.2">
      <c r="A9" s="43" t="s">
        <v>29</v>
      </c>
      <c r="B9" s="43"/>
      <c r="C9" s="43"/>
      <c r="D9" s="37">
        <v>20.399999999999999</v>
      </c>
      <c r="E9" s="37">
        <v>20</v>
      </c>
      <c r="F9" s="37">
        <v>20</v>
      </c>
      <c r="G9" s="37">
        <v>4</v>
      </c>
      <c r="H9" s="37">
        <v>7</v>
      </c>
      <c r="I9" s="37">
        <v>4</v>
      </c>
      <c r="J9" s="9">
        <f t="shared" si="0"/>
        <v>55</v>
      </c>
      <c r="K9" s="4"/>
    </row>
  </sheetData>
  <mergeCells count="7">
    <mergeCell ref="A3:C3"/>
    <mergeCell ref="A7:C7"/>
    <mergeCell ref="A8:C8"/>
    <mergeCell ref="A9:C9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1"/>
  <sheetViews>
    <sheetView tabSelected="1" workbookViewId="0">
      <selection activeCell="P32" sqref="P32"/>
    </sheetView>
  </sheetViews>
  <sheetFormatPr defaultRowHeight="12.75" x14ac:dyDescent="0.2"/>
  <cols>
    <col min="1" max="1" width="25" style="49" customWidth="1"/>
    <col min="2" max="19" width="9.5703125" style="49" customWidth="1"/>
    <col min="20" max="16384" width="9.140625" style="49"/>
  </cols>
  <sheetData>
    <row r="1" spans="1:19" ht="15.75" customHeight="1" x14ac:dyDescent="0.25">
      <c r="A1" s="47" t="s">
        <v>31</v>
      </c>
      <c r="B1" s="47"/>
      <c r="C1" s="47"/>
      <c r="D1" s="47"/>
      <c r="E1" s="47"/>
      <c r="F1" s="47"/>
      <c r="G1" s="47"/>
      <c r="H1" s="47"/>
      <c r="I1" s="47"/>
      <c r="J1" s="48"/>
    </row>
    <row r="2" spans="1:19" ht="15.75" x14ac:dyDescent="0.25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1"/>
    </row>
    <row r="3" spans="1:19" x14ac:dyDescent="0.2">
      <c r="A3" s="52" t="s">
        <v>33</v>
      </c>
      <c r="B3" s="53"/>
      <c r="C3" s="53"/>
      <c r="D3" s="53"/>
    </row>
    <row r="4" spans="1:19" x14ac:dyDescent="0.2">
      <c r="A4" s="52" t="s">
        <v>34</v>
      </c>
      <c r="B4" s="54">
        <v>44483</v>
      </c>
      <c r="C4" s="54"/>
      <c r="D4" s="54"/>
      <c r="E4" s="55"/>
    </row>
    <row r="5" spans="1:19" ht="18.75" customHeight="1" x14ac:dyDescent="0.25">
      <c r="A5" s="56" t="s">
        <v>35</v>
      </c>
      <c r="D5" s="57"/>
      <c r="E5" s="55"/>
    </row>
    <row r="6" spans="1:19" ht="28.5" customHeight="1" x14ac:dyDescent="0.25">
      <c r="A6" s="56" t="s">
        <v>36</v>
      </c>
      <c r="B6" s="58"/>
      <c r="D6" s="57"/>
      <c r="E6" s="55"/>
    </row>
    <row r="13" spans="1:19" ht="13.5" thickBot="1" x14ac:dyDescent="0.25"/>
    <row r="14" spans="1:19" s="59" customFormat="1" ht="13.5" thickBot="1" x14ac:dyDescent="0.25">
      <c r="B14" s="60" t="s">
        <v>37</v>
      </c>
      <c r="C14" s="61"/>
      <c r="D14" s="62"/>
      <c r="E14" s="60" t="s">
        <v>38</v>
      </c>
      <c r="F14" s="61"/>
      <c r="G14" s="62"/>
      <c r="H14" s="60" t="s">
        <v>39</v>
      </c>
      <c r="I14" s="61"/>
      <c r="J14" s="62"/>
      <c r="K14" s="60" t="s">
        <v>40</v>
      </c>
      <c r="L14" s="61"/>
      <c r="M14" s="62"/>
      <c r="N14" s="60" t="s">
        <v>41</v>
      </c>
      <c r="O14" s="61"/>
      <c r="P14" s="62"/>
      <c r="Q14" s="60" t="s">
        <v>42</v>
      </c>
      <c r="R14" s="61"/>
      <c r="S14" s="62"/>
    </row>
    <row r="15" spans="1:19" s="59" customFormat="1" ht="59.25" customHeight="1" x14ac:dyDescent="0.2">
      <c r="B15" s="63" t="s">
        <v>51</v>
      </c>
      <c r="C15" s="64"/>
      <c r="D15" s="65"/>
      <c r="E15" s="66" t="s">
        <v>43</v>
      </c>
      <c r="F15" s="64"/>
      <c r="G15" s="65"/>
      <c r="H15" s="66" t="s">
        <v>44</v>
      </c>
      <c r="I15" s="64"/>
      <c r="J15" s="65"/>
      <c r="K15" s="66" t="s">
        <v>45</v>
      </c>
      <c r="L15" s="64"/>
      <c r="M15" s="65"/>
      <c r="N15" s="66" t="s">
        <v>46</v>
      </c>
      <c r="O15" s="64"/>
      <c r="P15" s="65"/>
      <c r="Q15" s="66" t="s">
        <v>47</v>
      </c>
      <c r="R15" s="64"/>
      <c r="S15" s="65"/>
    </row>
    <row r="16" spans="1:19" s="71" customFormat="1" ht="11.25" customHeight="1" x14ac:dyDescent="0.2">
      <c r="A16" s="67"/>
      <c r="B16" s="68" t="s">
        <v>48</v>
      </c>
      <c r="C16" s="69"/>
      <c r="D16" s="70"/>
      <c r="E16" s="68" t="s">
        <v>48</v>
      </c>
      <c r="F16" s="69"/>
      <c r="G16" s="70"/>
      <c r="H16" s="68" t="s">
        <v>48</v>
      </c>
      <c r="I16" s="69"/>
      <c r="J16" s="70"/>
      <c r="K16" s="68" t="s">
        <v>48</v>
      </c>
      <c r="L16" s="69"/>
      <c r="M16" s="70"/>
      <c r="N16" s="68" t="s">
        <v>48</v>
      </c>
      <c r="O16" s="69"/>
      <c r="P16" s="70"/>
      <c r="Q16" s="68" t="s">
        <v>48</v>
      </c>
      <c r="R16" s="69"/>
      <c r="S16" s="70"/>
    </row>
    <row r="17" spans="1:19" s="71" customFormat="1" x14ac:dyDescent="0.2">
      <c r="A17" s="72" t="s">
        <v>24</v>
      </c>
      <c r="B17" s="73"/>
      <c r="C17" s="74"/>
      <c r="D17" s="75"/>
      <c r="E17" s="73"/>
      <c r="F17" s="74"/>
      <c r="G17" s="75"/>
      <c r="H17" s="73"/>
      <c r="I17" s="74"/>
      <c r="J17" s="75"/>
      <c r="K17" s="73"/>
      <c r="L17" s="74"/>
      <c r="M17" s="75"/>
      <c r="N17" s="73"/>
      <c r="O17" s="74"/>
      <c r="P17" s="75"/>
      <c r="Q17" s="73"/>
      <c r="R17" s="74"/>
      <c r="S17" s="75"/>
    </row>
    <row r="18" spans="1:19" s="71" customFormat="1" x14ac:dyDescent="0.2">
      <c r="A18" s="76" t="s">
        <v>25</v>
      </c>
      <c r="B18" s="77"/>
      <c r="C18" s="78"/>
      <c r="D18" s="79"/>
      <c r="E18" s="77"/>
      <c r="F18" s="78"/>
      <c r="G18" s="79"/>
      <c r="H18" s="77"/>
      <c r="I18" s="78"/>
      <c r="J18" s="79"/>
      <c r="K18" s="77"/>
      <c r="L18" s="78"/>
      <c r="M18" s="79"/>
      <c r="N18" s="77"/>
      <c r="O18" s="78"/>
      <c r="P18" s="79"/>
      <c r="Q18" s="77"/>
      <c r="R18" s="78"/>
      <c r="S18" s="79"/>
    </row>
    <row r="19" spans="1:19" s="71" customFormat="1" ht="24" x14ac:dyDescent="0.2">
      <c r="A19" s="76" t="s">
        <v>26</v>
      </c>
      <c r="B19" s="77"/>
      <c r="C19" s="78"/>
      <c r="D19" s="79"/>
      <c r="E19" s="77"/>
      <c r="F19" s="78"/>
      <c r="G19" s="79"/>
      <c r="H19" s="77"/>
      <c r="I19" s="78"/>
      <c r="J19" s="79"/>
      <c r="K19" s="77"/>
      <c r="L19" s="78"/>
      <c r="M19" s="79"/>
      <c r="N19" s="77"/>
      <c r="O19" s="78"/>
      <c r="P19" s="79"/>
      <c r="Q19" s="77"/>
      <c r="R19" s="78"/>
      <c r="S19" s="79"/>
    </row>
    <row r="20" spans="1:19" s="71" customFormat="1" x14ac:dyDescent="0.2">
      <c r="A20" s="76" t="s">
        <v>27</v>
      </c>
      <c r="B20" s="77"/>
      <c r="C20" s="78"/>
      <c r="D20" s="79"/>
      <c r="E20" s="77"/>
      <c r="F20" s="78"/>
      <c r="G20" s="79"/>
      <c r="H20" s="77"/>
      <c r="I20" s="78"/>
      <c r="J20" s="79"/>
      <c r="K20" s="77"/>
      <c r="L20" s="78"/>
      <c r="M20" s="79"/>
      <c r="N20" s="77"/>
      <c r="O20" s="78"/>
      <c r="P20" s="79"/>
      <c r="Q20" s="77"/>
      <c r="R20" s="78"/>
      <c r="S20" s="79"/>
    </row>
    <row r="21" spans="1:19" s="71" customFormat="1" x14ac:dyDescent="0.2">
      <c r="A21" s="76" t="s">
        <v>28</v>
      </c>
      <c r="B21" s="77"/>
      <c r="C21" s="78"/>
      <c r="D21" s="79"/>
      <c r="E21" s="77"/>
      <c r="F21" s="78"/>
      <c r="G21" s="79"/>
      <c r="H21" s="77"/>
      <c r="I21" s="78"/>
      <c r="J21" s="79"/>
      <c r="K21" s="77"/>
      <c r="L21" s="78"/>
      <c r="M21" s="79"/>
      <c r="N21" s="77"/>
      <c r="O21" s="78"/>
      <c r="P21" s="79"/>
      <c r="Q21" s="77"/>
      <c r="R21" s="78"/>
      <c r="S21" s="79"/>
    </row>
    <row r="22" spans="1:19" s="71" customFormat="1" x14ac:dyDescent="0.2">
      <c r="A22" s="76" t="s">
        <v>29</v>
      </c>
      <c r="B22" s="77"/>
      <c r="C22" s="78"/>
      <c r="D22" s="79"/>
      <c r="E22" s="77"/>
      <c r="F22" s="78"/>
      <c r="G22" s="79"/>
      <c r="H22" s="77"/>
      <c r="I22" s="78"/>
      <c r="J22" s="79"/>
      <c r="K22" s="77"/>
      <c r="L22" s="78"/>
      <c r="M22" s="79"/>
      <c r="N22" s="77"/>
      <c r="O22" s="78"/>
      <c r="P22" s="79"/>
      <c r="Q22" s="77"/>
      <c r="R22" s="78"/>
      <c r="S22" s="79"/>
    </row>
    <row r="23" spans="1:19" s="81" customFormat="1" x14ac:dyDescent="0.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1:19" s="82" customFormat="1" x14ac:dyDescent="0.2"/>
    <row r="26" spans="1:19" x14ac:dyDescent="0.2">
      <c r="A26" s="83"/>
      <c r="G26" s="84"/>
      <c r="H26" s="84"/>
    </row>
    <row r="27" spans="1:19" x14ac:dyDescent="0.2">
      <c r="A27" s="85" t="s">
        <v>49</v>
      </c>
      <c r="G27" s="84"/>
      <c r="H27" s="84"/>
      <c r="I27" s="84"/>
      <c r="J27" s="84"/>
    </row>
    <row r="28" spans="1:19" x14ac:dyDescent="0.2">
      <c r="A28" s="86"/>
      <c r="B28" s="86"/>
      <c r="C28" s="86"/>
      <c r="G28" s="84"/>
      <c r="H28" s="84"/>
      <c r="I28" s="84"/>
      <c r="J28" s="84"/>
    </row>
    <row r="29" spans="1:19" x14ac:dyDescent="0.2">
      <c r="A29" s="86"/>
      <c r="B29" s="86"/>
      <c r="C29" s="86"/>
      <c r="G29" s="84"/>
      <c r="H29" s="84"/>
      <c r="I29" s="84"/>
      <c r="J29" s="84"/>
    </row>
    <row r="30" spans="1:19" x14ac:dyDescent="0.2">
      <c r="A30" s="86"/>
      <c r="B30" s="86"/>
      <c r="C30" s="86"/>
      <c r="G30" s="84"/>
      <c r="H30" s="84"/>
      <c r="I30" s="84"/>
      <c r="J30" s="84"/>
    </row>
    <row r="31" spans="1:19" x14ac:dyDescent="0.2">
      <c r="A31" s="86"/>
      <c r="B31" s="86"/>
      <c r="C31" s="86"/>
      <c r="G31" s="84"/>
      <c r="H31" s="84"/>
      <c r="I31" s="84"/>
      <c r="J31" s="84"/>
    </row>
    <row r="32" spans="1:19" x14ac:dyDescent="0.2">
      <c r="A32" s="86"/>
      <c r="B32" s="86"/>
      <c r="C32" s="86"/>
      <c r="G32" s="84"/>
      <c r="H32" s="84"/>
      <c r="I32" s="84"/>
      <c r="J32" s="84"/>
    </row>
    <row r="33" spans="9:13" x14ac:dyDescent="0.2">
      <c r="I33" s="84"/>
      <c r="J33" s="84"/>
      <c r="K33" s="84"/>
      <c r="L33" s="84"/>
    </row>
    <row r="34" spans="9:13" x14ac:dyDescent="0.2">
      <c r="I34" s="84"/>
      <c r="J34" s="84"/>
      <c r="K34" s="84"/>
      <c r="L34" s="84"/>
      <c r="M34" s="84"/>
    </row>
    <row r="35" spans="9:13" x14ac:dyDescent="0.2">
      <c r="L35" s="84"/>
      <c r="M35" s="84"/>
    </row>
    <row r="36" spans="9:13" x14ac:dyDescent="0.2">
      <c r="L36" s="84"/>
      <c r="M36" s="84"/>
    </row>
    <row r="37" spans="9:13" x14ac:dyDescent="0.2">
      <c r="L37" s="84"/>
      <c r="M37" s="84"/>
    </row>
    <row r="38" spans="9:13" x14ac:dyDescent="0.2">
      <c r="L38" s="84"/>
      <c r="M38" s="84"/>
    </row>
    <row r="51" spans="1:1" x14ac:dyDescent="0.2">
      <c r="A51" s="87" t="s">
        <v>50</v>
      </c>
    </row>
  </sheetData>
  <mergeCells count="58">
    <mergeCell ref="B22:D22"/>
    <mergeCell ref="E22:G22"/>
    <mergeCell ref="H22:J22"/>
    <mergeCell ref="K22:M22"/>
    <mergeCell ref="N22:P22"/>
    <mergeCell ref="Q22:S22"/>
    <mergeCell ref="B21:D21"/>
    <mergeCell ref="E21:G21"/>
    <mergeCell ref="H21:J21"/>
    <mergeCell ref="K21:M21"/>
    <mergeCell ref="N21:P21"/>
    <mergeCell ref="Q21:S21"/>
    <mergeCell ref="B20:D20"/>
    <mergeCell ref="E20:G20"/>
    <mergeCell ref="H20:J20"/>
    <mergeCell ref="K20:M20"/>
    <mergeCell ref="N20:P20"/>
    <mergeCell ref="Q20:S20"/>
    <mergeCell ref="B19:D19"/>
    <mergeCell ref="E19:G19"/>
    <mergeCell ref="H19:J19"/>
    <mergeCell ref="K19:M19"/>
    <mergeCell ref="N19:P19"/>
    <mergeCell ref="Q19:S19"/>
    <mergeCell ref="B18:D18"/>
    <mergeCell ref="E18:G18"/>
    <mergeCell ref="H18:J18"/>
    <mergeCell ref="K18:M18"/>
    <mergeCell ref="N18:P18"/>
    <mergeCell ref="Q18:S18"/>
    <mergeCell ref="B17:D17"/>
    <mergeCell ref="E17:G17"/>
    <mergeCell ref="H17:J17"/>
    <mergeCell ref="K17:M17"/>
    <mergeCell ref="N17:P17"/>
    <mergeCell ref="Q17:S17"/>
    <mergeCell ref="B16:D16"/>
    <mergeCell ref="E16:G16"/>
    <mergeCell ref="H16:J16"/>
    <mergeCell ref="K16:M16"/>
    <mergeCell ref="N16:P16"/>
    <mergeCell ref="Q16:S16"/>
    <mergeCell ref="K14:M14"/>
    <mergeCell ref="N14:P14"/>
    <mergeCell ref="Q14:S14"/>
    <mergeCell ref="B15:D15"/>
    <mergeCell ref="E15:G15"/>
    <mergeCell ref="H15:J15"/>
    <mergeCell ref="K15:M15"/>
    <mergeCell ref="N15:P15"/>
    <mergeCell ref="Q15:S15"/>
    <mergeCell ref="A1:I1"/>
    <mergeCell ref="A2:I2"/>
    <mergeCell ref="B3:D3"/>
    <mergeCell ref="B4:D4"/>
    <mergeCell ref="B14:D14"/>
    <mergeCell ref="E14:G14"/>
    <mergeCell ref="H14:J14"/>
  </mergeCells>
  <hyperlinks>
    <hyperlink ref="A5" location="Statements!A1" display="Click to review the Non Disclosure Agreement"/>
    <hyperlink ref="A6" location="Statements!Q1" display="Click to review the Nepotism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6</xdr:col>
                    <xdr:colOff>542925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57150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I19" sqref="I19"/>
    </sheetView>
  </sheetViews>
  <sheetFormatPr defaultRowHeight="15" x14ac:dyDescent="0.2"/>
  <cols>
    <col min="1" max="1" width="33" style="14" customWidth="1"/>
    <col min="2" max="7" width="7.7109375" style="14" customWidth="1"/>
    <col min="8" max="9" width="7.5703125" style="14" customWidth="1"/>
    <col min="10" max="12" width="7.7109375" style="14" customWidth="1"/>
    <col min="13" max="16384" width="9.140625" style="14"/>
  </cols>
  <sheetData>
    <row r="1" spans="1:15" ht="15.75" x14ac:dyDescent="0.25">
      <c r="A1" s="11" t="s">
        <v>14</v>
      </c>
      <c r="B1" s="12"/>
      <c r="C1" s="11"/>
      <c r="D1" s="11"/>
      <c r="E1" s="11"/>
      <c r="F1" s="11"/>
      <c r="G1" s="11"/>
      <c r="H1" s="11"/>
      <c r="I1" s="13"/>
      <c r="J1" s="13"/>
    </row>
    <row r="2" spans="1:15" ht="6" customHeight="1" x14ac:dyDescent="0.25">
      <c r="A2" s="11"/>
      <c r="B2" s="12"/>
      <c r="C2" s="11"/>
      <c r="D2" s="11"/>
      <c r="E2" s="11"/>
      <c r="F2" s="11"/>
      <c r="G2" s="11"/>
      <c r="H2" s="11"/>
      <c r="I2" s="13"/>
      <c r="J2" s="13"/>
    </row>
    <row r="3" spans="1:15" ht="15.75" x14ac:dyDescent="0.25">
      <c r="A3" s="46" t="s">
        <v>30</v>
      </c>
      <c r="B3" s="46"/>
      <c r="C3" s="46"/>
      <c r="D3" s="46"/>
      <c r="E3" s="46"/>
      <c r="F3" s="46"/>
      <c r="G3" s="46"/>
      <c r="H3" s="46"/>
      <c r="I3" s="13"/>
      <c r="J3" s="13"/>
    </row>
    <row r="4" spans="1:15" x14ac:dyDescent="0.2">
      <c r="A4" s="12"/>
      <c r="B4" s="12"/>
      <c r="C4" s="12"/>
      <c r="D4" s="12"/>
      <c r="E4" s="12"/>
      <c r="F4" s="12"/>
      <c r="G4" s="15"/>
      <c r="H4" s="15"/>
      <c r="I4" s="16"/>
      <c r="J4" s="16"/>
    </row>
    <row r="5" spans="1:15" ht="15.75" x14ac:dyDescent="0.25">
      <c r="G5" s="44" t="s">
        <v>20</v>
      </c>
      <c r="H5" s="44"/>
      <c r="I5" s="17"/>
      <c r="J5" s="18"/>
      <c r="K5" s="45" t="s">
        <v>21</v>
      </c>
      <c r="L5" s="45"/>
      <c r="M5" s="18"/>
      <c r="N5" s="44" t="s">
        <v>22</v>
      </c>
      <c r="O5" s="44"/>
    </row>
    <row r="6" spans="1:15" s="22" customFormat="1" ht="135" customHeight="1" x14ac:dyDescent="0.2">
      <c r="A6" s="19"/>
      <c r="B6" s="20" t="s">
        <v>2</v>
      </c>
      <c r="C6" s="20" t="s">
        <v>3</v>
      </c>
      <c r="D6" s="20" t="s">
        <v>4</v>
      </c>
      <c r="E6" s="20" t="s">
        <v>5</v>
      </c>
      <c r="F6" s="21" t="s">
        <v>6</v>
      </c>
      <c r="G6" s="20" t="s">
        <v>15</v>
      </c>
      <c r="H6" s="34" t="s">
        <v>16</v>
      </c>
      <c r="J6" s="21" t="str">
        <f>F6</f>
        <v>Evaluator 5</v>
      </c>
      <c r="K6" s="20" t="s">
        <v>18</v>
      </c>
      <c r="L6" s="34" t="s">
        <v>17</v>
      </c>
      <c r="N6" s="20" t="s">
        <v>1</v>
      </c>
      <c r="O6" s="34" t="s">
        <v>19</v>
      </c>
    </row>
    <row r="7" spans="1:15" ht="16.5" customHeight="1" x14ac:dyDescent="0.2">
      <c r="A7" s="31" t="str">
        <f>'Evaluator 5'!A4:D4</f>
        <v>eTrain</v>
      </c>
      <c r="B7" s="23">
        <f>'Evaluator 1'!J4</f>
        <v>52</v>
      </c>
      <c r="C7" s="23">
        <f>'Evaluator 2'!J4</f>
        <v>21.5</v>
      </c>
      <c r="D7" s="23">
        <f>'Evaluator 3'!J4</f>
        <v>70</v>
      </c>
      <c r="E7" s="23">
        <f>'Evaluator 4'!J4</f>
        <v>42</v>
      </c>
      <c r="F7" s="24">
        <f>'Evaluator 5'!J4</f>
        <v>47.5</v>
      </c>
      <c r="G7" s="23">
        <f>AVERAGE(B7:F7)</f>
        <v>46.6</v>
      </c>
      <c r="H7" s="35">
        <f t="shared" ref="H7:H12" si="0">RANK(G7,$G$7:$G$12,0)</f>
        <v>5</v>
      </c>
      <c r="J7" s="27">
        <f>'Evaluator 5'!D4</f>
        <v>26.400000000000002</v>
      </c>
      <c r="K7" s="23">
        <f>AVERAGE(J7)</f>
        <v>26.400000000000002</v>
      </c>
      <c r="L7" s="35">
        <f t="shared" ref="L7:L12" si="1">RANK(K7,$K$7:$K$12,0)</f>
        <v>2</v>
      </c>
      <c r="N7" s="28">
        <f>G7+K7</f>
        <v>73</v>
      </c>
      <c r="O7" s="35">
        <f t="shared" ref="O7:O12" si="2">RANK(N7,$N$7:$N$12,0)</f>
        <v>4</v>
      </c>
    </row>
    <row r="8" spans="1:15" ht="16.5" customHeight="1" x14ac:dyDescent="0.2">
      <c r="A8" s="32" t="str">
        <f>'Evaluator 5'!A5:D5</f>
        <v>Focus Edu Solutions</v>
      </c>
      <c r="B8" s="25">
        <f>'Evaluator 1'!J5</f>
        <v>48.5</v>
      </c>
      <c r="C8" s="25">
        <f>'Evaluator 2'!J5</f>
        <v>54.5</v>
      </c>
      <c r="D8" s="25">
        <f>'Evaluator 3'!J5</f>
        <v>70</v>
      </c>
      <c r="E8" s="25">
        <f>'Evaluator 4'!J5</f>
        <v>70</v>
      </c>
      <c r="F8" s="26">
        <f>'Evaluator 5'!J5</f>
        <v>67.5</v>
      </c>
      <c r="G8" s="25">
        <f>AVERAGE(B8:F8)</f>
        <v>62.1</v>
      </c>
      <c r="H8" s="36">
        <f t="shared" si="0"/>
        <v>2</v>
      </c>
      <c r="J8" s="29">
        <f>'Evaluator 5'!D5</f>
        <v>25.5</v>
      </c>
      <c r="K8" s="25">
        <f t="shared" ref="K8:K12" si="3">AVERAGE(J8)</f>
        <v>25.5</v>
      </c>
      <c r="L8" s="36">
        <f t="shared" si="1"/>
        <v>3</v>
      </c>
      <c r="N8" s="30">
        <f t="shared" ref="N8:N12" si="4">G8+K8</f>
        <v>87.6</v>
      </c>
      <c r="O8" s="36">
        <f t="shared" si="2"/>
        <v>1</v>
      </c>
    </row>
    <row r="9" spans="1:15" ht="16.5" customHeight="1" x14ac:dyDescent="0.2">
      <c r="A9" s="32" t="str">
        <f>'Evaluator 5'!A6:D6</f>
        <v>Institute of Product Leadership</v>
      </c>
      <c r="B9" s="25">
        <f>'Evaluator 1'!J6</f>
        <v>61.75</v>
      </c>
      <c r="C9" s="25">
        <f>'Evaluator 2'!J6</f>
        <v>38.5</v>
      </c>
      <c r="D9" s="25">
        <f>'Evaluator 3'!J6</f>
        <v>70</v>
      </c>
      <c r="E9" s="25">
        <f>'Evaluator 4'!J6</f>
        <v>70</v>
      </c>
      <c r="F9" s="26">
        <f>'Evaluator 5'!J6</f>
        <v>58.75</v>
      </c>
      <c r="G9" s="25">
        <f>AVERAGE(B9:F9)</f>
        <v>59.8</v>
      </c>
      <c r="H9" s="36">
        <f t="shared" si="0"/>
        <v>3</v>
      </c>
      <c r="J9" s="29">
        <f>'Evaluator 5'!D6</f>
        <v>24</v>
      </c>
      <c r="K9" s="25">
        <f t="shared" si="3"/>
        <v>24</v>
      </c>
      <c r="L9" s="36">
        <f t="shared" si="1"/>
        <v>4</v>
      </c>
      <c r="N9" s="30">
        <f t="shared" si="4"/>
        <v>83.8</v>
      </c>
      <c r="O9" s="36">
        <f t="shared" si="2"/>
        <v>3</v>
      </c>
    </row>
    <row r="10" spans="1:15" x14ac:dyDescent="0.2">
      <c r="A10" s="32" t="str">
        <f>'Evaluator 5'!A7:D7</f>
        <v>Roadmark Solutions</v>
      </c>
      <c r="B10" s="25">
        <f>'Evaluator 1'!J7</f>
        <v>19</v>
      </c>
      <c r="C10" s="25">
        <f>'Evaluator 2'!J7</f>
        <v>16</v>
      </c>
      <c r="D10" s="25">
        <f>'Evaluator 3'!J7</f>
        <v>70</v>
      </c>
      <c r="E10" s="25">
        <f>'Evaluator 4'!J7</f>
        <v>42</v>
      </c>
      <c r="F10" s="26">
        <f>'Evaluator 5'!J7</f>
        <v>50.25</v>
      </c>
      <c r="G10" s="25">
        <f t="shared" ref="G10:G12" si="5">AVERAGE(B10:F10)</f>
        <v>39.450000000000003</v>
      </c>
      <c r="H10" s="36">
        <f t="shared" si="0"/>
        <v>6</v>
      </c>
      <c r="J10" s="29">
        <f>'Evaluator 5'!D7</f>
        <v>27</v>
      </c>
      <c r="K10" s="25">
        <f t="shared" si="3"/>
        <v>27</v>
      </c>
      <c r="L10" s="36">
        <f t="shared" si="1"/>
        <v>1</v>
      </c>
      <c r="N10" s="30">
        <f t="shared" si="4"/>
        <v>66.45</v>
      </c>
      <c r="O10" s="36">
        <f t="shared" si="2"/>
        <v>6</v>
      </c>
    </row>
    <row r="11" spans="1:15" x14ac:dyDescent="0.2">
      <c r="A11" s="32" t="str">
        <f>'Evaluator 5'!A8:D8</f>
        <v>Volute</v>
      </c>
      <c r="B11" s="25">
        <f>'Evaluator 1'!J8</f>
        <v>53</v>
      </c>
      <c r="C11" s="25">
        <f>'Evaluator 2'!J8</f>
        <v>20.5</v>
      </c>
      <c r="D11" s="25">
        <f>'Evaluator 3'!J8</f>
        <v>70</v>
      </c>
      <c r="E11" s="25">
        <f>'Evaluator 4'!J8</f>
        <v>55</v>
      </c>
      <c r="F11" s="26">
        <f>'Evaluator 5'!J8</f>
        <v>53</v>
      </c>
      <c r="G11" s="25">
        <f t="shared" si="5"/>
        <v>50.3</v>
      </c>
      <c r="H11" s="36">
        <f t="shared" si="0"/>
        <v>4</v>
      </c>
      <c r="J11" s="29">
        <f>'Evaluator 5'!D8</f>
        <v>20.399999999999999</v>
      </c>
      <c r="K11" s="25">
        <f t="shared" si="3"/>
        <v>20.399999999999999</v>
      </c>
      <c r="L11" s="36">
        <f t="shared" si="1"/>
        <v>5</v>
      </c>
      <c r="N11" s="30">
        <f t="shared" si="4"/>
        <v>70.699999999999989</v>
      </c>
      <c r="O11" s="36">
        <f t="shared" si="2"/>
        <v>5</v>
      </c>
    </row>
    <row r="12" spans="1:15" x14ac:dyDescent="0.2">
      <c r="A12" s="32" t="str">
        <f>'Evaluator 5'!A9:D9</f>
        <v>Zschool</v>
      </c>
      <c r="B12" s="25">
        <f>'Evaluator 1'!J9</f>
        <v>67.5</v>
      </c>
      <c r="C12" s="25">
        <f>'Evaluator 2'!J9</f>
        <v>61.5</v>
      </c>
      <c r="D12" s="25">
        <f>'Evaluator 3'!J9</f>
        <v>70</v>
      </c>
      <c r="E12" s="25">
        <f>'Evaluator 4'!J9</f>
        <v>70</v>
      </c>
      <c r="F12" s="26">
        <f>'Evaluator 5'!J9</f>
        <v>55</v>
      </c>
      <c r="G12" s="25">
        <f t="shared" si="5"/>
        <v>64.8</v>
      </c>
      <c r="H12" s="36">
        <f t="shared" si="0"/>
        <v>1</v>
      </c>
      <c r="J12" s="29">
        <f>'Evaluator 5'!D9</f>
        <v>20.399999999999999</v>
      </c>
      <c r="K12" s="25">
        <f t="shared" si="3"/>
        <v>20.399999999999999</v>
      </c>
      <c r="L12" s="36">
        <f t="shared" si="1"/>
        <v>5</v>
      </c>
      <c r="N12" s="30">
        <f t="shared" si="4"/>
        <v>85.199999999999989</v>
      </c>
      <c r="O12" s="36">
        <f t="shared" si="2"/>
        <v>2</v>
      </c>
    </row>
    <row r="31" spans="1:1" x14ac:dyDescent="0.2">
      <c r="A31" s="33" t="s">
        <v>23</v>
      </c>
    </row>
    <row r="32" spans="1:1" x14ac:dyDescent="0.2">
      <c r="A32" s="33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Evaluation</vt:lpstr>
      <vt:lpstr>Summary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2022-04-13T13:58:17Z</dcterms:modified>
</cp:coreProperties>
</file>