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URCHASING_New\11_Contracts Reporting\FY2022\04_Open Records Evaluations\"/>
    </mc:Choice>
  </mc:AlternateContent>
  <bookViews>
    <workbookView xWindow="0" yWindow="0" windowWidth="28800" windowHeight="12435" tabRatio="978" activeTab="4"/>
  </bookViews>
  <sheets>
    <sheet name="Man Chiu Wong" sheetId="2" r:id="rId1"/>
    <sheet name="L.A. Witt" sheetId="3" r:id="rId2"/>
    <sheet name="Gail Buttorff" sheetId="5" r:id="rId3"/>
    <sheet name="Jim Granato" sheetId="9" r:id="rId4"/>
    <sheet name="Pablo Pinto" sheetId="4" r:id="rId5"/>
    <sheet name="Summary" sheetId="1" r:id="rId6"/>
  </sheets>
  <calcPr calcId="152511"/>
</workbook>
</file>

<file path=xl/calcChain.xml><?xml version="1.0" encoding="utf-8"?>
<calcChain xmlns="http://schemas.openxmlformats.org/spreadsheetml/2006/main">
  <c r="H4" i="4" l="1"/>
  <c r="F7" i="1" s="1"/>
  <c r="F8" i="1"/>
  <c r="F9" i="1"/>
  <c r="F10" i="1"/>
  <c r="E8" i="1"/>
  <c r="E9" i="1"/>
  <c r="E10" i="1"/>
  <c r="E7" i="1"/>
  <c r="D8" i="1"/>
  <c r="D9" i="1"/>
  <c r="D10" i="1"/>
  <c r="D7" i="1"/>
  <c r="C8" i="1"/>
  <c r="C9" i="1"/>
  <c r="C10" i="1"/>
  <c r="C7" i="1"/>
  <c r="B8" i="1"/>
  <c r="B9" i="1"/>
  <c r="B10" i="1"/>
  <c r="B7" i="1"/>
  <c r="J8" i="1" l="1"/>
  <c r="H4" i="2"/>
  <c r="H7" i="9"/>
  <c r="H6" i="9"/>
  <c r="H5" i="9"/>
  <c r="H4" i="9"/>
  <c r="H7" i="5"/>
  <c r="H6" i="5"/>
  <c r="H5" i="5"/>
  <c r="H4" i="5"/>
  <c r="H7" i="3"/>
  <c r="H6" i="3"/>
  <c r="H5" i="3"/>
  <c r="H4" i="3"/>
  <c r="H7" i="2"/>
  <c r="H6" i="2"/>
  <c r="H5" i="2"/>
  <c r="H5" i="4" l="1"/>
  <c r="H6" i="4"/>
  <c r="H7" i="4"/>
  <c r="J7" i="1"/>
  <c r="K7" i="1" s="1"/>
  <c r="J9" i="1"/>
  <c r="K9" i="1" s="1"/>
  <c r="K8" i="1"/>
  <c r="J10" i="1"/>
  <c r="K10" i="1" s="1"/>
  <c r="J6" i="1"/>
  <c r="A10" i="1"/>
  <c r="L8" i="1" l="1"/>
  <c r="L9" i="1"/>
  <c r="L10" i="1"/>
  <c r="L7" i="1"/>
  <c r="G10" i="1"/>
  <c r="N10" i="1" s="1"/>
  <c r="A8" i="1" l="1"/>
  <c r="A9" i="1"/>
  <c r="A7" i="1"/>
  <c r="G7" i="1" l="1"/>
  <c r="G9" i="1"/>
  <c r="N9" i="1" s="1"/>
  <c r="G8" i="1"/>
  <c r="N8" i="1" s="1"/>
  <c r="N7" i="1" l="1"/>
  <c r="O9" i="1" s="1"/>
  <c r="H10" i="1"/>
  <c r="H8" i="1"/>
  <c r="H9" i="1"/>
  <c r="H7" i="1"/>
  <c r="O7" i="1" l="1"/>
  <c r="O8" i="1"/>
  <c r="O10" i="1"/>
</calcChain>
</file>

<file path=xl/sharedStrings.xml><?xml version="1.0" encoding="utf-8"?>
<sst xmlns="http://schemas.openxmlformats.org/spreadsheetml/2006/main" count="67" uniqueCount="27">
  <si>
    <t xml:space="preserve">RESPONDENT SUMMARY </t>
  </si>
  <si>
    <t>Total Score</t>
  </si>
  <si>
    <t>Evaluator 1</t>
  </si>
  <si>
    <t>Evaluator 2</t>
  </si>
  <si>
    <t>Evaluator 3</t>
  </si>
  <si>
    <t>Evaluator 4</t>
  </si>
  <si>
    <t>Evaluator 5</t>
  </si>
  <si>
    <t>Criteria 1</t>
  </si>
  <si>
    <t>Criteria 2</t>
  </si>
  <si>
    <t>Criteria 3</t>
  </si>
  <si>
    <t>Criteria 4</t>
  </si>
  <si>
    <t>Total</t>
  </si>
  <si>
    <t>EVALUATION SUMMARY</t>
  </si>
  <si>
    <t>Average Tech. Score</t>
  </si>
  <si>
    <t>Technical Ranking</t>
  </si>
  <si>
    <t>Non Tech Ranking</t>
  </si>
  <si>
    <t>Non-Tech Score (cost)</t>
  </si>
  <si>
    <t>Total Ranking</t>
  </si>
  <si>
    <t>Technical</t>
  </si>
  <si>
    <t>Non Technical</t>
  </si>
  <si>
    <t>Summary</t>
  </si>
  <si>
    <t>updated 11/17</t>
  </si>
  <si>
    <t>RFP730-21114 Hobby School Harvey Survey</t>
  </si>
  <si>
    <t>Elite Research</t>
  </si>
  <si>
    <t>GreaterBlue Research</t>
  </si>
  <si>
    <t>Proscalar</t>
  </si>
  <si>
    <t>ReconMR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</si>
</sst>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</borders>
  <cellStyleXfs count="102">
    <xf numFmtId="0" fontId="0" fillId="0" borderId="0"/>
    <xf numFmtId="44" fontId="13" fillId="0" borderId="0" applyFont="0" applyFill="0" applyBorder="0" applyAlignment="0" applyProtection="0"/>
    <xf numFmtId="0" fontId="13" fillId="0" borderId="0"/>
    <xf numFmtId="0" fontId="10" fillId="0" borderId="0"/>
    <xf numFmtId="0" fontId="10" fillId="0" borderId="0"/>
    <xf numFmtId="0" fontId="13" fillId="2" borderId="1" applyNumberFormat="0" applyFont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20" borderId="0" applyNumberFormat="0" applyBorder="0" applyAlignment="0" applyProtection="0"/>
    <xf numFmtId="0" fontId="17" fillId="4" borderId="0" applyNumberFormat="0" applyBorder="0" applyAlignment="0" applyProtection="0"/>
    <xf numFmtId="0" fontId="18" fillId="21" borderId="2" applyNumberFormat="0" applyAlignment="0" applyProtection="0"/>
    <xf numFmtId="0" fontId="19" fillId="22" borderId="3" applyNumberFormat="0" applyAlignment="0" applyProtection="0"/>
    <xf numFmtId="0" fontId="20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5" fillId="8" borderId="2" applyNumberFormat="0" applyAlignment="0" applyProtection="0"/>
    <xf numFmtId="0" fontId="26" fillId="0" borderId="7" applyNumberFormat="0" applyFill="0" applyAlignment="0" applyProtection="0"/>
    <xf numFmtId="0" fontId="27" fillId="23" borderId="0" applyNumberFormat="0" applyBorder="0" applyAlignment="0" applyProtection="0"/>
    <xf numFmtId="0" fontId="14" fillId="2" borderId="1" applyNumberFormat="0" applyFont="0" applyAlignment="0" applyProtection="0"/>
    <xf numFmtId="0" fontId="28" fillId="21" borderId="8" applyNumberFormat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9" fillId="0" borderId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20" borderId="0" applyNumberFormat="0" applyBorder="0" applyAlignment="0" applyProtection="0"/>
    <xf numFmtId="0" fontId="17" fillId="4" borderId="0" applyNumberFormat="0" applyBorder="0" applyAlignment="0" applyProtection="0"/>
    <xf numFmtId="0" fontId="18" fillId="21" borderId="2" applyNumberFormat="0" applyAlignment="0" applyProtection="0"/>
    <xf numFmtId="0" fontId="19" fillId="22" borderId="3" applyNumberFormat="0" applyAlignment="0" applyProtection="0"/>
    <xf numFmtId="0" fontId="20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5" fillId="8" borderId="2" applyNumberFormat="0" applyAlignment="0" applyProtection="0"/>
    <xf numFmtId="0" fontId="26" fillId="0" borderId="7" applyNumberFormat="0" applyFill="0" applyAlignment="0" applyProtection="0"/>
    <xf numFmtId="0" fontId="27" fillId="23" borderId="0" applyNumberFormat="0" applyBorder="0" applyAlignment="0" applyProtection="0"/>
    <xf numFmtId="0" fontId="28" fillId="21" borderId="8" applyNumberFormat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13" fillId="0" borderId="0"/>
    <xf numFmtId="0" fontId="13" fillId="2" borderId="1" applyNumberFormat="0" applyFont="0" applyAlignment="0" applyProtection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3" fillId="0" borderId="0"/>
    <xf numFmtId="0" fontId="13" fillId="2" borderId="1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Border="1"/>
    <xf numFmtId="0" fontId="11" fillId="0" borderId="0" xfId="0" applyFont="1" applyBorder="1" applyAlignment="1"/>
    <xf numFmtId="0" fontId="13" fillId="0" borderId="0" xfId="0" applyFont="1"/>
    <xf numFmtId="0" fontId="0" fillId="0" borderId="0" xfId="0"/>
    <xf numFmtId="0" fontId="11" fillId="0" borderId="0" xfId="0" applyFont="1" applyBorder="1" applyAlignment="1">
      <alignment horizontal="left"/>
    </xf>
    <xf numFmtId="0" fontId="34" fillId="0" borderId="10" xfId="47" applyFont="1" applyBorder="1" applyAlignment="1">
      <alignment horizontal="right"/>
    </xf>
    <xf numFmtId="0" fontId="36" fillId="0" borderId="10" xfId="47" applyFont="1" applyBorder="1" applyAlignment="1">
      <alignment horizontal="right"/>
    </xf>
    <xf numFmtId="0" fontId="37" fillId="0" borderId="10" xfId="47" applyFont="1" applyFill="1" applyBorder="1" applyAlignment="1">
      <alignment horizontal="right"/>
    </xf>
    <xf numFmtId="0" fontId="37" fillId="0" borderId="0" xfId="0" applyFont="1" applyFill="1" applyBorder="1"/>
    <xf numFmtId="0" fontId="38" fillId="0" borderId="0" xfId="0" applyFont="1" applyBorder="1" applyAlignment="1">
      <alignment horizontal="left"/>
    </xf>
    <xf numFmtId="0" fontId="38" fillId="25" borderId="0" xfId="0" applyFont="1" applyFill="1" applyAlignment="1"/>
    <xf numFmtId="0" fontId="39" fillId="25" borderId="0" xfId="0" applyFont="1" applyFill="1"/>
    <xf numFmtId="0" fontId="11" fillId="25" borderId="0" xfId="0" applyFont="1" applyFill="1" applyAlignment="1"/>
    <xf numFmtId="0" fontId="12" fillId="25" borderId="0" xfId="0" applyFont="1" applyFill="1"/>
    <xf numFmtId="0" fontId="39" fillId="25" borderId="0" xfId="0" applyFont="1" applyFill="1" applyBorder="1"/>
    <xf numFmtId="0" fontId="12" fillId="25" borderId="0" xfId="0" applyFont="1" applyFill="1" applyBorder="1"/>
    <xf numFmtId="0" fontId="11" fillId="25" borderId="0" xfId="0" applyFont="1" applyFill="1" applyBorder="1"/>
    <xf numFmtId="0" fontId="11" fillId="25" borderId="0" xfId="0" applyFont="1" applyFill="1"/>
    <xf numFmtId="0" fontId="11" fillId="25" borderId="0" xfId="0" applyFont="1" applyFill="1" applyBorder="1" applyAlignment="1">
      <alignment horizontal="left" vertical="center"/>
    </xf>
    <xf numFmtId="0" fontId="11" fillId="25" borderId="0" xfId="0" applyFont="1" applyFill="1" applyBorder="1" applyAlignment="1">
      <alignment horizontal="right" textRotation="90" wrapText="1"/>
    </xf>
    <xf numFmtId="0" fontId="32" fillId="25" borderId="0" xfId="0" applyFont="1" applyFill="1" applyBorder="1" applyAlignment="1">
      <alignment horizontal="right" textRotation="90" wrapText="1"/>
    </xf>
    <xf numFmtId="0" fontId="11" fillId="25" borderId="0" xfId="0" applyFont="1" applyFill="1" applyAlignment="1">
      <alignment horizontal="center" vertical="center"/>
    </xf>
    <xf numFmtId="4" fontId="12" fillId="25" borderId="11" xfId="0" applyNumberFormat="1" applyFont="1" applyFill="1" applyBorder="1" applyAlignment="1">
      <alignment horizontal="right"/>
    </xf>
    <xf numFmtId="4" fontId="12" fillId="25" borderId="12" xfId="0" applyNumberFormat="1" applyFont="1" applyFill="1" applyBorder="1" applyAlignment="1">
      <alignment horizontal="right"/>
    </xf>
    <xf numFmtId="0" fontId="12" fillId="25" borderId="11" xfId="0" applyFont="1" applyFill="1" applyBorder="1" applyAlignment="1">
      <alignment horizontal="right"/>
    </xf>
    <xf numFmtId="4" fontId="12" fillId="25" borderId="11" xfId="0" applyNumberFormat="1" applyFont="1" applyFill="1" applyBorder="1"/>
    <xf numFmtId="0" fontId="12" fillId="25" borderId="12" xfId="0" applyFont="1" applyFill="1" applyBorder="1" applyAlignment="1">
      <alignment horizontal="right"/>
    </xf>
    <xf numFmtId="4" fontId="12" fillId="25" borderId="12" xfId="0" applyNumberFormat="1" applyFont="1" applyFill="1" applyBorder="1"/>
    <xf numFmtId="0" fontId="12" fillId="25" borderId="11" xfId="0" applyFont="1" applyFill="1" applyBorder="1" applyAlignment="1">
      <alignment horizontal="left"/>
    </xf>
    <xf numFmtId="0" fontId="12" fillId="25" borderId="12" xfId="0" applyFont="1" applyFill="1" applyBorder="1" applyAlignment="1">
      <alignment horizontal="left"/>
    </xf>
    <xf numFmtId="0" fontId="40" fillId="25" borderId="0" xfId="0" applyFont="1" applyFill="1"/>
    <xf numFmtId="0" fontId="32" fillId="24" borderId="14" xfId="0" applyFont="1" applyFill="1" applyBorder="1" applyAlignment="1">
      <alignment horizontal="right" textRotation="90"/>
    </xf>
    <xf numFmtId="0" fontId="33" fillId="24" borderId="13" xfId="0" applyFont="1" applyFill="1" applyBorder="1" applyAlignment="1">
      <alignment horizontal="right"/>
    </xf>
    <xf numFmtId="0" fontId="33" fillId="24" borderId="15" xfId="0" applyFont="1" applyFill="1" applyBorder="1" applyAlignment="1">
      <alignment horizontal="right"/>
    </xf>
    <xf numFmtId="0" fontId="13" fillId="0" borderId="0" xfId="98" applyFont="1"/>
    <xf numFmtId="0" fontId="13" fillId="0" borderId="0" xfId="98" applyFont="1"/>
    <xf numFmtId="0" fontId="13" fillId="0" borderId="0" xfId="98" applyFont="1"/>
    <xf numFmtId="0" fontId="13" fillId="0" borderId="0" xfId="98" applyFont="1"/>
    <xf numFmtId="0" fontId="13" fillId="0" borderId="0" xfId="98" applyFont="1"/>
    <xf numFmtId="0" fontId="36" fillId="0" borderId="10" xfId="47" applyFont="1" applyBorder="1" applyAlignment="1">
      <alignment horizontal="left"/>
    </xf>
    <xf numFmtId="0" fontId="35" fillId="0" borderId="0" xfId="0" applyFont="1" applyAlignment="1">
      <alignment horizontal="left"/>
    </xf>
    <xf numFmtId="0" fontId="38" fillId="25" borderId="0" xfId="0" applyFont="1" applyFill="1" applyAlignment="1">
      <alignment horizontal="right"/>
    </xf>
    <xf numFmtId="0" fontId="38" fillId="25" borderId="0" xfId="0" applyFont="1" applyFill="1" applyBorder="1" applyAlignment="1">
      <alignment horizontal="right"/>
    </xf>
    <xf numFmtId="0" fontId="38" fillId="0" borderId="0" xfId="0" applyFont="1" applyFill="1" applyAlignment="1">
      <alignment horizontal="left"/>
    </xf>
  </cellXfs>
  <cellStyles count="102">
    <cellStyle name="20% - Accent1 2" xfId="48"/>
    <cellStyle name="20% - Accent1 3" xfId="6"/>
    <cellStyle name="20% - Accent2 2" xfId="49"/>
    <cellStyle name="20% - Accent2 3" xfId="7"/>
    <cellStyle name="20% - Accent3 2" xfId="50"/>
    <cellStyle name="20% - Accent3 3" xfId="8"/>
    <cellStyle name="20% - Accent4 2" xfId="51"/>
    <cellStyle name="20% - Accent4 3" xfId="9"/>
    <cellStyle name="20% - Accent5 2" xfId="52"/>
    <cellStyle name="20% - Accent5 3" xfId="10"/>
    <cellStyle name="20% - Accent6 2" xfId="53"/>
    <cellStyle name="20% - Accent6 3" xfId="11"/>
    <cellStyle name="40% - Accent1 2" xfId="54"/>
    <cellStyle name="40% - Accent1 3" xfId="12"/>
    <cellStyle name="40% - Accent2 2" xfId="55"/>
    <cellStyle name="40% - Accent2 3" xfId="13"/>
    <cellStyle name="40% - Accent3 2" xfId="56"/>
    <cellStyle name="40% - Accent3 3" xfId="14"/>
    <cellStyle name="40% - Accent4 2" xfId="57"/>
    <cellStyle name="40% - Accent4 3" xfId="15"/>
    <cellStyle name="40% - Accent5 2" xfId="58"/>
    <cellStyle name="40% - Accent5 3" xfId="16"/>
    <cellStyle name="40% - Accent6 2" xfId="59"/>
    <cellStyle name="40% - Accent6 3" xfId="17"/>
    <cellStyle name="60% - Accent1 2" xfId="60"/>
    <cellStyle name="60% - Accent1 3" xfId="18"/>
    <cellStyle name="60% - Accent2 2" xfId="61"/>
    <cellStyle name="60% - Accent2 3" xfId="19"/>
    <cellStyle name="60% - Accent3 2" xfId="62"/>
    <cellStyle name="60% - Accent3 3" xfId="20"/>
    <cellStyle name="60% - Accent4 2" xfId="63"/>
    <cellStyle name="60% - Accent4 3" xfId="21"/>
    <cellStyle name="60% - Accent5 2" xfId="64"/>
    <cellStyle name="60% - Accent5 3" xfId="22"/>
    <cellStyle name="60% - Accent6 2" xfId="65"/>
    <cellStyle name="60% - Accent6 3" xfId="23"/>
    <cellStyle name="Accent1 2" xfId="66"/>
    <cellStyle name="Accent1 3" xfId="24"/>
    <cellStyle name="Accent2 2" xfId="67"/>
    <cellStyle name="Accent2 3" xfId="25"/>
    <cellStyle name="Accent3 2" xfId="68"/>
    <cellStyle name="Accent3 3" xfId="26"/>
    <cellStyle name="Accent4 2" xfId="69"/>
    <cellStyle name="Accent4 3" xfId="27"/>
    <cellStyle name="Accent5 2" xfId="70"/>
    <cellStyle name="Accent5 3" xfId="28"/>
    <cellStyle name="Accent6 2" xfId="71"/>
    <cellStyle name="Accent6 3" xfId="29"/>
    <cellStyle name="Bad 2" xfId="72"/>
    <cellStyle name="Bad 3" xfId="30"/>
    <cellStyle name="Calculation 2" xfId="73"/>
    <cellStyle name="Calculation 3" xfId="31"/>
    <cellStyle name="Check Cell 2" xfId="74"/>
    <cellStyle name="Check Cell 3" xfId="32"/>
    <cellStyle name="Currency 2" xfId="1"/>
    <cellStyle name="Explanatory Text 2" xfId="75"/>
    <cellStyle name="Explanatory Text 3" xfId="33"/>
    <cellStyle name="Good 2" xfId="76"/>
    <cellStyle name="Good 3" xfId="34"/>
    <cellStyle name="Heading 1 2" xfId="77"/>
    <cellStyle name="Heading 1 3" xfId="35"/>
    <cellStyle name="Heading 2 2" xfId="78"/>
    <cellStyle name="Heading 2 3" xfId="36"/>
    <cellStyle name="Heading 3 2" xfId="79"/>
    <cellStyle name="Heading 3 3" xfId="37"/>
    <cellStyle name="Heading 4 2" xfId="80"/>
    <cellStyle name="Heading 4 3" xfId="38"/>
    <cellStyle name="Input 2" xfId="81"/>
    <cellStyle name="Input 3" xfId="39"/>
    <cellStyle name="Linked Cell 2" xfId="82"/>
    <cellStyle name="Linked Cell 3" xfId="40"/>
    <cellStyle name="Neutral 2" xfId="83"/>
    <cellStyle name="Neutral 3" xfId="41"/>
    <cellStyle name="Normal" xfId="0" builtinId="0"/>
    <cellStyle name="Normal 2" xfId="2"/>
    <cellStyle name="Normal 3" xfId="3"/>
    <cellStyle name="Normal 3 2" xfId="88"/>
    <cellStyle name="Normal 4" xfId="4"/>
    <cellStyle name="Normal 4 10" xfId="100"/>
    <cellStyle name="Normal 4 2" xfId="47"/>
    <cellStyle name="Normal 4 3" xfId="90"/>
    <cellStyle name="Normal 4 4" xfId="91"/>
    <cellStyle name="Normal 4 5" xfId="92"/>
    <cellStyle name="Normal 4 6" xfId="93"/>
    <cellStyle name="Normal 4 7" xfId="94"/>
    <cellStyle name="Normal 4 8" xfId="95"/>
    <cellStyle name="Normal 4 9" xfId="96"/>
    <cellStyle name="Normal 5" xfId="98"/>
    <cellStyle name="Normal 6" xfId="97"/>
    <cellStyle name="Note 2" xfId="5"/>
    <cellStyle name="Note 3" xfId="89"/>
    <cellStyle name="Note 4" xfId="42"/>
    <cellStyle name="Note 4 2" xfId="99"/>
    <cellStyle name="Output 2" xfId="84"/>
    <cellStyle name="Output 3" xfId="43"/>
    <cellStyle name="Percent 2" xfId="101"/>
    <cellStyle name="Title 2" xfId="85"/>
    <cellStyle name="Title 3" xfId="44"/>
    <cellStyle name="Total 2" xfId="86"/>
    <cellStyle name="Total 3" xfId="45"/>
    <cellStyle name="Warning Text 2" xfId="87"/>
    <cellStyle name="Warning Text 3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H4" sqref="H4"/>
    </sheetView>
  </sheetViews>
  <sheetFormatPr defaultRowHeight="12.75" x14ac:dyDescent="0.2"/>
  <cols>
    <col min="1" max="16384" width="9.140625" style="4"/>
  </cols>
  <sheetData>
    <row r="1" spans="1:9" ht="15.75" x14ac:dyDescent="0.25">
      <c r="A1" s="10" t="s">
        <v>0</v>
      </c>
      <c r="B1" s="5"/>
      <c r="C1" s="5"/>
      <c r="D1" s="5"/>
      <c r="E1" s="2"/>
      <c r="F1" s="2"/>
      <c r="G1" s="2"/>
      <c r="H1" s="2"/>
    </row>
    <row r="2" spans="1:9" ht="15.75" x14ac:dyDescent="0.25">
      <c r="A2" s="2"/>
      <c r="B2" s="1"/>
      <c r="C2" s="1"/>
      <c r="D2" s="1"/>
      <c r="E2" s="1"/>
      <c r="F2" s="1"/>
      <c r="G2" s="1"/>
      <c r="H2" s="1"/>
      <c r="I2" s="1"/>
    </row>
    <row r="3" spans="1:9" x14ac:dyDescent="0.2">
      <c r="A3" s="40"/>
      <c r="B3" s="40"/>
      <c r="C3" s="40"/>
      <c r="D3" s="6" t="s">
        <v>7</v>
      </c>
      <c r="E3" s="7" t="s">
        <v>8</v>
      </c>
      <c r="F3" s="7" t="s">
        <v>9</v>
      </c>
      <c r="G3" s="7" t="s">
        <v>10</v>
      </c>
      <c r="H3" s="8" t="s">
        <v>11</v>
      </c>
      <c r="I3" s="3"/>
    </row>
    <row r="4" spans="1:9" x14ac:dyDescent="0.2">
      <c r="A4" s="41" t="s">
        <v>23</v>
      </c>
      <c r="B4" s="41"/>
      <c r="C4" s="41"/>
      <c r="D4" s="36">
        <v>0</v>
      </c>
      <c r="E4" s="36">
        <v>14.399999999999999</v>
      </c>
      <c r="F4" s="36">
        <v>9</v>
      </c>
      <c r="G4" s="36">
        <v>4.8</v>
      </c>
      <c r="H4" s="9">
        <f>SUM(E4:G4)</f>
        <v>28.2</v>
      </c>
    </row>
    <row r="5" spans="1:9" x14ac:dyDescent="0.2">
      <c r="A5" s="41" t="s">
        <v>24</v>
      </c>
      <c r="B5" s="41"/>
      <c r="C5" s="41"/>
      <c r="D5" s="36">
        <v>0</v>
      </c>
      <c r="E5" s="36">
        <v>9</v>
      </c>
      <c r="F5" s="36">
        <v>6</v>
      </c>
      <c r="G5" s="36">
        <v>2.4</v>
      </c>
      <c r="H5" s="9">
        <f>SUM(E5:G5)</f>
        <v>17.399999999999999</v>
      </c>
    </row>
    <row r="6" spans="1:9" x14ac:dyDescent="0.2">
      <c r="A6" s="41" t="s">
        <v>25</v>
      </c>
      <c r="B6" s="41"/>
      <c r="C6" s="41"/>
      <c r="D6" s="36">
        <v>0</v>
      </c>
      <c r="E6" s="36">
        <v>9</v>
      </c>
      <c r="F6" s="36">
        <v>6</v>
      </c>
      <c r="G6" s="36">
        <v>2.4</v>
      </c>
      <c r="H6" s="9">
        <f>SUM(E6:G6)</f>
        <v>17.399999999999999</v>
      </c>
    </row>
    <row r="7" spans="1:9" x14ac:dyDescent="0.2">
      <c r="A7" s="41" t="s">
        <v>26</v>
      </c>
      <c r="B7" s="41"/>
      <c r="C7" s="41"/>
      <c r="D7" s="36">
        <v>0</v>
      </c>
      <c r="E7" s="36">
        <v>18</v>
      </c>
      <c r="F7" s="36">
        <v>18</v>
      </c>
      <c r="G7" s="36">
        <v>6</v>
      </c>
      <c r="H7" s="9">
        <f>SUM(E7:G7)</f>
        <v>42</v>
      </c>
    </row>
  </sheetData>
  <mergeCells count="5">
    <mergeCell ref="A3:C3"/>
    <mergeCell ref="A7:C7"/>
    <mergeCell ref="A6:C6"/>
    <mergeCell ref="A4:C4"/>
    <mergeCell ref="A5:C5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A4" sqref="A4:C7"/>
    </sheetView>
  </sheetViews>
  <sheetFormatPr defaultRowHeight="12.75" x14ac:dyDescent="0.2"/>
  <cols>
    <col min="1" max="16384" width="9.140625" style="4"/>
  </cols>
  <sheetData>
    <row r="1" spans="1:9" ht="15.75" x14ac:dyDescent="0.25">
      <c r="A1" s="10" t="s">
        <v>0</v>
      </c>
      <c r="B1" s="5"/>
      <c r="C1" s="5"/>
      <c r="D1" s="5"/>
      <c r="E1" s="2"/>
      <c r="F1" s="2"/>
      <c r="G1" s="2"/>
      <c r="H1" s="2"/>
    </row>
    <row r="2" spans="1:9" ht="15.75" x14ac:dyDescent="0.25">
      <c r="A2" s="2"/>
      <c r="B2" s="1"/>
      <c r="C2" s="1"/>
      <c r="D2" s="1"/>
      <c r="E2" s="1"/>
      <c r="F2" s="1"/>
      <c r="G2" s="1"/>
      <c r="H2" s="1"/>
      <c r="I2" s="1"/>
    </row>
    <row r="3" spans="1:9" x14ac:dyDescent="0.2">
      <c r="A3" s="40"/>
      <c r="B3" s="40"/>
      <c r="C3" s="40"/>
      <c r="D3" s="6" t="s">
        <v>7</v>
      </c>
      <c r="E3" s="7" t="s">
        <v>8</v>
      </c>
      <c r="F3" s="7" t="s">
        <v>9</v>
      </c>
      <c r="G3" s="7" t="s">
        <v>10</v>
      </c>
      <c r="H3" s="8" t="s">
        <v>11</v>
      </c>
      <c r="I3" s="3"/>
    </row>
    <row r="4" spans="1:9" x14ac:dyDescent="0.2">
      <c r="A4" s="41" t="s">
        <v>23</v>
      </c>
      <c r="B4" s="41"/>
      <c r="C4" s="41"/>
      <c r="D4" s="37">
        <v>0</v>
      </c>
      <c r="E4" s="37">
        <v>13.200000000000001</v>
      </c>
      <c r="F4" s="37">
        <v>7.5</v>
      </c>
      <c r="G4" s="37">
        <v>4.5</v>
      </c>
      <c r="H4" s="9">
        <f>SUM(E4:G4)</f>
        <v>25.200000000000003</v>
      </c>
    </row>
    <row r="5" spans="1:9" x14ac:dyDescent="0.2">
      <c r="A5" s="41" t="s">
        <v>24</v>
      </c>
      <c r="B5" s="41"/>
      <c r="C5" s="41"/>
      <c r="D5" s="37">
        <v>0</v>
      </c>
      <c r="E5" s="37">
        <v>6.6000000000000005</v>
      </c>
      <c r="F5" s="37">
        <v>7.1999999999999993</v>
      </c>
      <c r="G5" s="37">
        <v>2.5</v>
      </c>
      <c r="H5" s="9">
        <f>SUM(E5:G5)</f>
        <v>16.3</v>
      </c>
    </row>
    <row r="6" spans="1:9" x14ac:dyDescent="0.2">
      <c r="A6" s="41" t="s">
        <v>25</v>
      </c>
      <c r="B6" s="41"/>
      <c r="C6" s="41"/>
      <c r="D6" s="37">
        <v>0</v>
      </c>
      <c r="E6" s="37">
        <v>8.3999999999999986</v>
      </c>
      <c r="F6" s="37">
        <v>6.6000000000000005</v>
      </c>
      <c r="G6" s="37">
        <v>2.6</v>
      </c>
      <c r="H6" s="9">
        <f>SUM(E6:G6)</f>
        <v>17.600000000000001</v>
      </c>
    </row>
    <row r="7" spans="1:9" x14ac:dyDescent="0.2">
      <c r="A7" s="41" t="s">
        <v>26</v>
      </c>
      <c r="B7" s="41"/>
      <c r="C7" s="41"/>
      <c r="D7" s="37">
        <v>0</v>
      </c>
      <c r="E7" s="37">
        <v>16.799999999999997</v>
      </c>
      <c r="F7" s="37">
        <v>15.600000000000001</v>
      </c>
      <c r="G7" s="37">
        <v>5.5</v>
      </c>
      <c r="H7" s="9">
        <f>SUM(E7:G7)</f>
        <v>37.9</v>
      </c>
    </row>
  </sheetData>
  <mergeCells count="5">
    <mergeCell ref="A7:C7"/>
    <mergeCell ref="A3:C3"/>
    <mergeCell ref="A4:C4"/>
    <mergeCell ref="A5:C5"/>
    <mergeCell ref="A6:C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A4" sqref="A4:C7"/>
    </sheetView>
  </sheetViews>
  <sheetFormatPr defaultRowHeight="12.75" x14ac:dyDescent="0.2"/>
  <cols>
    <col min="1" max="16384" width="9.140625" style="4"/>
  </cols>
  <sheetData>
    <row r="1" spans="1:9" ht="15.75" x14ac:dyDescent="0.25">
      <c r="A1" s="10" t="s">
        <v>0</v>
      </c>
      <c r="B1" s="5"/>
      <c r="C1" s="5"/>
      <c r="D1" s="5"/>
      <c r="E1" s="2"/>
      <c r="F1" s="2"/>
      <c r="G1" s="2"/>
      <c r="H1" s="2"/>
    </row>
    <row r="2" spans="1:9" ht="15.75" x14ac:dyDescent="0.25">
      <c r="A2" s="2"/>
      <c r="B2" s="1"/>
      <c r="C2" s="1"/>
      <c r="D2" s="1"/>
      <c r="E2" s="1"/>
      <c r="F2" s="1"/>
      <c r="G2" s="1"/>
      <c r="H2" s="1"/>
      <c r="I2" s="1"/>
    </row>
    <row r="3" spans="1:9" x14ac:dyDescent="0.2">
      <c r="A3" s="40"/>
      <c r="B3" s="40"/>
      <c r="C3" s="40"/>
      <c r="D3" s="6" t="s">
        <v>7</v>
      </c>
      <c r="E3" s="7" t="s">
        <v>8</v>
      </c>
      <c r="F3" s="7" t="s">
        <v>9</v>
      </c>
      <c r="G3" s="7" t="s">
        <v>10</v>
      </c>
      <c r="H3" s="8" t="s">
        <v>11</v>
      </c>
      <c r="I3" s="3"/>
    </row>
    <row r="4" spans="1:9" x14ac:dyDescent="0.2">
      <c r="A4" s="41" t="s">
        <v>23</v>
      </c>
      <c r="B4" s="41"/>
      <c r="C4" s="41"/>
      <c r="D4" s="38">
        <v>0</v>
      </c>
      <c r="E4" s="38">
        <v>16.799999999999997</v>
      </c>
      <c r="F4" s="38">
        <v>14.399999999999999</v>
      </c>
      <c r="G4" s="38">
        <v>5</v>
      </c>
      <c r="H4" s="9">
        <f>SUM(E4:G4)</f>
        <v>36.199999999999996</v>
      </c>
    </row>
    <row r="5" spans="1:9" x14ac:dyDescent="0.2">
      <c r="A5" s="41" t="s">
        <v>24</v>
      </c>
      <c r="B5" s="41"/>
      <c r="C5" s="41"/>
      <c r="D5" s="38">
        <v>0</v>
      </c>
      <c r="E5" s="38">
        <v>9</v>
      </c>
      <c r="F5" s="38">
        <v>9</v>
      </c>
      <c r="G5" s="38">
        <v>3</v>
      </c>
      <c r="H5" s="9">
        <f>SUM(E5:G5)</f>
        <v>21</v>
      </c>
    </row>
    <row r="6" spans="1:9" x14ac:dyDescent="0.2">
      <c r="A6" s="41" t="s">
        <v>25</v>
      </c>
      <c r="B6" s="41"/>
      <c r="C6" s="41"/>
      <c r="D6" s="38">
        <v>0</v>
      </c>
      <c r="E6" s="38">
        <v>12</v>
      </c>
      <c r="F6" s="38">
        <v>12</v>
      </c>
      <c r="G6" s="38">
        <v>4</v>
      </c>
      <c r="H6" s="9">
        <f>SUM(E6:G6)</f>
        <v>28</v>
      </c>
    </row>
    <row r="7" spans="1:9" x14ac:dyDescent="0.2">
      <c r="A7" s="41" t="s">
        <v>26</v>
      </c>
      <c r="B7" s="41"/>
      <c r="C7" s="41"/>
      <c r="D7" s="38">
        <v>0</v>
      </c>
      <c r="E7" s="38">
        <v>18</v>
      </c>
      <c r="F7" s="38">
        <v>18</v>
      </c>
      <c r="G7" s="38">
        <v>6</v>
      </c>
      <c r="H7" s="9">
        <f>SUM(E7:G7)</f>
        <v>42</v>
      </c>
    </row>
  </sheetData>
  <mergeCells count="5">
    <mergeCell ref="A7:C7"/>
    <mergeCell ref="A3:C3"/>
    <mergeCell ref="A4:C4"/>
    <mergeCell ref="A5:C5"/>
    <mergeCell ref="A6:C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A4" sqref="A4:C7"/>
    </sheetView>
  </sheetViews>
  <sheetFormatPr defaultRowHeight="12.75" x14ac:dyDescent="0.2"/>
  <cols>
    <col min="1" max="16384" width="9.140625" style="4"/>
  </cols>
  <sheetData>
    <row r="1" spans="1:9" ht="15.75" x14ac:dyDescent="0.25">
      <c r="A1" s="10" t="s">
        <v>0</v>
      </c>
      <c r="B1" s="5"/>
      <c r="C1" s="5"/>
      <c r="D1" s="5"/>
      <c r="E1" s="2"/>
      <c r="F1" s="2"/>
      <c r="G1" s="2"/>
      <c r="H1" s="2"/>
    </row>
    <row r="2" spans="1:9" ht="15.75" x14ac:dyDescent="0.25">
      <c r="A2" s="2"/>
      <c r="B2" s="1"/>
      <c r="C2" s="1"/>
      <c r="D2" s="1"/>
      <c r="E2" s="1"/>
      <c r="F2" s="1"/>
      <c r="G2" s="1"/>
      <c r="H2" s="1"/>
      <c r="I2" s="1"/>
    </row>
    <row r="3" spans="1:9" x14ac:dyDescent="0.2">
      <c r="A3" s="40"/>
      <c r="B3" s="40"/>
      <c r="C3" s="40"/>
      <c r="D3" s="6" t="s">
        <v>7</v>
      </c>
      <c r="E3" s="7" t="s">
        <v>8</v>
      </c>
      <c r="F3" s="7" t="s">
        <v>9</v>
      </c>
      <c r="G3" s="7" t="s">
        <v>10</v>
      </c>
      <c r="H3" s="8" t="s">
        <v>11</v>
      </c>
      <c r="I3" s="3"/>
    </row>
    <row r="4" spans="1:9" x14ac:dyDescent="0.2">
      <c r="A4" s="41" t="s">
        <v>23</v>
      </c>
      <c r="B4" s="41"/>
      <c r="C4" s="41"/>
      <c r="D4" s="39">
        <v>0</v>
      </c>
      <c r="E4" s="39">
        <v>12</v>
      </c>
      <c r="F4" s="39">
        <v>12</v>
      </c>
      <c r="G4" s="39">
        <v>4</v>
      </c>
      <c r="H4" s="9">
        <f>SUM(E4:G4)</f>
        <v>28</v>
      </c>
    </row>
    <row r="5" spans="1:9" x14ac:dyDescent="0.2">
      <c r="A5" s="41" t="s">
        <v>24</v>
      </c>
      <c r="B5" s="41"/>
      <c r="C5" s="41"/>
      <c r="D5" s="39">
        <v>0</v>
      </c>
      <c r="E5" s="39">
        <v>6</v>
      </c>
      <c r="F5" s="39">
        <v>6</v>
      </c>
      <c r="G5" s="39">
        <v>2</v>
      </c>
      <c r="H5" s="9">
        <f>SUM(E5:G5)</f>
        <v>14</v>
      </c>
    </row>
    <row r="6" spans="1:9" x14ac:dyDescent="0.2">
      <c r="A6" s="41" t="s">
        <v>25</v>
      </c>
      <c r="B6" s="41"/>
      <c r="C6" s="41"/>
      <c r="D6" s="39">
        <v>0</v>
      </c>
      <c r="E6" s="39">
        <v>6</v>
      </c>
      <c r="F6" s="39">
        <v>12</v>
      </c>
      <c r="G6" s="39">
        <v>2</v>
      </c>
      <c r="H6" s="9">
        <f>SUM(E6:G6)</f>
        <v>20</v>
      </c>
    </row>
    <row r="7" spans="1:9" x14ac:dyDescent="0.2">
      <c r="A7" s="41" t="s">
        <v>26</v>
      </c>
      <c r="B7" s="41"/>
      <c r="C7" s="41"/>
      <c r="D7" s="39">
        <v>0</v>
      </c>
      <c r="E7" s="39">
        <v>18</v>
      </c>
      <c r="F7" s="39">
        <v>18</v>
      </c>
      <c r="G7" s="39">
        <v>5</v>
      </c>
      <c r="H7" s="9">
        <f>SUM(E7:G7)</f>
        <v>41</v>
      </c>
    </row>
  </sheetData>
  <mergeCells count="5">
    <mergeCell ref="A7:C7"/>
    <mergeCell ref="A3:C3"/>
    <mergeCell ref="A4:C4"/>
    <mergeCell ref="A5:C5"/>
    <mergeCell ref="A6:C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7"/>
  <sheetViews>
    <sheetView tabSelected="1" workbookViewId="0">
      <selection activeCell="K9" sqref="K9"/>
    </sheetView>
  </sheetViews>
  <sheetFormatPr defaultRowHeight="12.75" x14ac:dyDescent="0.2"/>
  <sheetData>
    <row r="1" spans="1:9" ht="15.75" x14ac:dyDescent="0.25">
      <c r="A1" s="10" t="s">
        <v>0</v>
      </c>
      <c r="B1" s="5"/>
      <c r="C1" s="5"/>
      <c r="D1" s="5"/>
      <c r="E1" s="2"/>
      <c r="F1" s="2"/>
      <c r="G1" s="2"/>
      <c r="H1" s="2"/>
      <c r="I1" s="4"/>
    </row>
    <row r="2" spans="1:9" ht="15.75" x14ac:dyDescent="0.25">
      <c r="A2" s="2"/>
      <c r="B2" s="1"/>
      <c r="C2" s="1"/>
      <c r="D2" s="1"/>
      <c r="E2" s="1"/>
      <c r="F2" s="1"/>
      <c r="G2" s="1"/>
      <c r="H2" s="1"/>
      <c r="I2" s="1"/>
    </row>
    <row r="3" spans="1:9" x14ac:dyDescent="0.2">
      <c r="A3" s="40"/>
      <c r="B3" s="40"/>
      <c r="C3" s="40"/>
      <c r="D3" s="6" t="s">
        <v>7</v>
      </c>
      <c r="E3" s="7" t="s">
        <v>8</v>
      </c>
      <c r="F3" s="7" t="s">
        <v>9</v>
      </c>
      <c r="G3" s="7" t="s">
        <v>10</v>
      </c>
      <c r="H3" s="8" t="s">
        <v>11</v>
      </c>
      <c r="I3" s="3"/>
    </row>
    <row r="4" spans="1:9" x14ac:dyDescent="0.2">
      <c r="A4" s="41" t="s">
        <v>23</v>
      </c>
      <c r="B4" s="41"/>
      <c r="C4" s="41"/>
      <c r="D4" s="35">
        <v>9.6000000000000014</v>
      </c>
      <c r="E4" s="35">
        <v>12</v>
      </c>
      <c r="F4" s="35">
        <v>12</v>
      </c>
      <c r="G4" s="35">
        <v>3</v>
      </c>
      <c r="H4" s="9">
        <f>SUM(E4:G4)</f>
        <v>27</v>
      </c>
      <c r="I4" s="4"/>
    </row>
    <row r="5" spans="1:9" x14ac:dyDescent="0.2">
      <c r="A5" s="41" t="s">
        <v>24</v>
      </c>
      <c r="B5" s="41"/>
      <c r="C5" s="41"/>
      <c r="D5" s="35">
        <v>0</v>
      </c>
      <c r="E5" s="35">
        <v>6</v>
      </c>
      <c r="F5" s="35">
        <v>6</v>
      </c>
      <c r="G5" s="35">
        <v>2</v>
      </c>
      <c r="H5" s="9">
        <f>SUM(E5:G5)</f>
        <v>14</v>
      </c>
      <c r="I5" s="4"/>
    </row>
    <row r="6" spans="1:9" x14ac:dyDescent="0.2">
      <c r="A6" s="41" t="s">
        <v>25</v>
      </c>
      <c r="B6" s="41"/>
      <c r="C6" s="41"/>
      <c r="D6" s="35">
        <v>8.3999999999999986</v>
      </c>
      <c r="E6" s="35">
        <v>6</v>
      </c>
      <c r="F6" s="35">
        <v>12</v>
      </c>
      <c r="G6" s="35">
        <v>3</v>
      </c>
      <c r="H6" s="9">
        <f>SUM(E6:G6)</f>
        <v>21</v>
      </c>
      <c r="I6" s="4"/>
    </row>
    <row r="7" spans="1:9" x14ac:dyDescent="0.2">
      <c r="A7" s="41" t="s">
        <v>26</v>
      </c>
      <c r="B7" s="41"/>
      <c r="C7" s="41"/>
      <c r="D7" s="35">
        <v>8.3999999999999986</v>
      </c>
      <c r="E7" s="35">
        <v>18</v>
      </c>
      <c r="F7" s="35">
        <v>18</v>
      </c>
      <c r="G7" s="35">
        <v>4</v>
      </c>
      <c r="H7" s="9">
        <f>SUM(E7:G7)</f>
        <v>40</v>
      </c>
      <c r="I7" s="4"/>
    </row>
  </sheetData>
  <mergeCells count="5">
    <mergeCell ref="A7:C7"/>
    <mergeCell ref="A3:C3"/>
    <mergeCell ref="A4:C4"/>
    <mergeCell ref="A5:C5"/>
    <mergeCell ref="A6:C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J7" sqref="J7"/>
    </sheetView>
  </sheetViews>
  <sheetFormatPr defaultRowHeight="15" x14ac:dyDescent="0.2"/>
  <cols>
    <col min="1" max="1" width="33" style="14" customWidth="1"/>
    <col min="2" max="7" width="7.7109375" style="14" customWidth="1"/>
    <col min="8" max="9" width="7.5703125" style="14" customWidth="1"/>
    <col min="10" max="12" width="7.7109375" style="14" customWidth="1"/>
    <col min="13" max="16384" width="9.140625" style="14"/>
  </cols>
  <sheetData>
    <row r="1" spans="1:15" ht="15.75" x14ac:dyDescent="0.25">
      <c r="A1" s="11" t="s">
        <v>12</v>
      </c>
      <c r="B1" s="12"/>
      <c r="C1" s="11"/>
      <c r="D1" s="11"/>
      <c r="E1" s="11"/>
      <c r="F1" s="11"/>
      <c r="G1" s="11"/>
      <c r="H1" s="11"/>
      <c r="I1" s="13"/>
      <c r="J1" s="13"/>
    </row>
    <row r="2" spans="1:15" ht="6" customHeight="1" x14ac:dyDescent="0.25">
      <c r="A2" s="11"/>
      <c r="B2" s="12"/>
      <c r="C2" s="11"/>
      <c r="D2" s="11"/>
      <c r="E2" s="11"/>
      <c r="F2" s="11"/>
      <c r="G2" s="11"/>
      <c r="H2" s="11"/>
      <c r="I2" s="13"/>
      <c r="J2" s="13"/>
    </row>
    <row r="3" spans="1:15" ht="15.75" x14ac:dyDescent="0.25">
      <c r="A3" s="44" t="s">
        <v>22</v>
      </c>
      <c r="B3" s="44"/>
      <c r="C3" s="44"/>
      <c r="D3" s="44"/>
      <c r="E3" s="44"/>
      <c r="F3" s="44"/>
      <c r="G3" s="44"/>
      <c r="H3" s="44"/>
      <c r="I3" s="13"/>
      <c r="J3" s="13"/>
    </row>
    <row r="4" spans="1:15" x14ac:dyDescent="0.2">
      <c r="A4" s="12"/>
      <c r="B4" s="12"/>
      <c r="C4" s="12"/>
      <c r="D4" s="12"/>
      <c r="E4" s="12"/>
      <c r="F4" s="12"/>
      <c r="G4" s="15"/>
      <c r="H4" s="15"/>
      <c r="I4" s="16"/>
      <c r="J4" s="16"/>
    </row>
    <row r="5" spans="1:15" ht="15.75" x14ac:dyDescent="0.25">
      <c r="G5" s="42" t="s">
        <v>18</v>
      </c>
      <c r="H5" s="42"/>
      <c r="I5" s="17"/>
      <c r="J5" s="18"/>
      <c r="K5" s="43" t="s">
        <v>19</v>
      </c>
      <c r="L5" s="43"/>
      <c r="M5" s="18"/>
      <c r="N5" s="42" t="s">
        <v>20</v>
      </c>
      <c r="O5" s="42"/>
    </row>
    <row r="6" spans="1:15" s="22" customFormat="1" ht="135" customHeight="1" x14ac:dyDescent="0.2">
      <c r="A6" s="19"/>
      <c r="B6" s="20" t="s">
        <v>2</v>
      </c>
      <c r="C6" s="20" t="s">
        <v>3</v>
      </c>
      <c r="D6" s="20" t="s">
        <v>4</v>
      </c>
      <c r="E6" s="20" t="s">
        <v>5</v>
      </c>
      <c r="F6" s="21" t="s">
        <v>6</v>
      </c>
      <c r="G6" s="20" t="s">
        <v>13</v>
      </c>
      <c r="H6" s="32" t="s">
        <v>14</v>
      </c>
      <c r="J6" s="21" t="str">
        <f>F6</f>
        <v>Evaluator 5</v>
      </c>
      <c r="K6" s="20" t="s">
        <v>16</v>
      </c>
      <c r="L6" s="32" t="s">
        <v>15</v>
      </c>
      <c r="N6" s="20" t="s">
        <v>1</v>
      </c>
      <c r="O6" s="32" t="s">
        <v>17</v>
      </c>
    </row>
    <row r="7" spans="1:15" ht="16.5" customHeight="1" x14ac:dyDescent="0.2">
      <c r="A7" s="29" t="str">
        <f>'Pablo Pinto'!A4:D4</f>
        <v>Elite Research</v>
      </c>
      <c r="B7" s="23">
        <f>'Man Chiu Wong'!H4</f>
        <v>28.2</v>
      </c>
      <c r="C7" s="23">
        <f>'L.A. Witt'!H4</f>
        <v>25.200000000000003</v>
      </c>
      <c r="D7" s="23">
        <f>'Gail Buttorff'!H4</f>
        <v>36.199999999999996</v>
      </c>
      <c r="E7" s="23">
        <f>'Jim Granato'!H4</f>
        <v>28</v>
      </c>
      <c r="F7" s="23">
        <f>'Pablo Pinto'!H4</f>
        <v>27</v>
      </c>
      <c r="G7" s="23">
        <f>AVERAGE(B7:F7)</f>
        <v>28.919999999999998</v>
      </c>
      <c r="H7" s="33">
        <f>RANK(G7,$G$7:$G$10,0)</f>
        <v>2</v>
      </c>
      <c r="J7" s="25">
        <f>'Pablo Pinto'!D4</f>
        <v>9.6000000000000014</v>
      </c>
      <c r="K7" s="23">
        <f>AVERAGE(J7)</f>
        <v>9.6000000000000014</v>
      </c>
      <c r="L7" s="33">
        <f>RANK(K7,$K$7:$K$10,0)</f>
        <v>1</v>
      </c>
      <c r="N7" s="26">
        <f>G7+K7</f>
        <v>38.519999999999996</v>
      </c>
      <c r="O7" s="33">
        <f>RANK(N7,$N$7:$N$10,0)</f>
        <v>2</v>
      </c>
    </row>
    <row r="8" spans="1:15" ht="16.5" customHeight="1" x14ac:dyDescent="0.2">
      <c r="A8" s="30" t="str">
        <f>'Pablo Pinto'!A5:D5</f>
        <v>GreaterBlue Research</v>
      </c>
      <c r="B8" s="23">
        <f>'Man Chiu Wong'!H5</f>
        <v>17.399999999999999</v>
      </c>
      <c r="C8" s="23">
        <f>'L.A. Witt'!H5</f>
        <v>16.3</v>
      </c>
      <c r="D8" s="23">
        <f>'Gail Buttorff'!H5</f>
        <v>21</v>
      </c>
      <c r="E8" s="23">
        <f>'Jim Granato'!H5</f>
        <v>14</v>
      </c>
      <c r="F8" s="23">
        <f>'Pablo Pinto'!H5</f>
        <v>14</v>
      </c>
      <c r="G8" s="24">
        <f>AVERAGE(B8:F8)</f>
        <v>16.54</v>
      </c>
      <c r="H8" s="34">
        <f>RANK(G8,$G$7:$G$10,0)</f>
        <v>4</v>
      </c>
      <c r="J8" s="27">
        <f>'Pablo Pinto'!D5</f>
        <v>0</v>
      </c>
      <c r="K8" s="24">
        <f t="shared" ref="K8:K10" si="0">AVERAGE(J8)</f>
        <v>0</v>
      </c>
      <c r="L8" s="34">
        <f>RANK(K8,$K$7:$K$10,0)</f>
        <v>4</v>
      </c>
      <c r="N8" s="28">
        <f t="shared" ref="N8:N10" si="1">G8+K8</f>
        <v>16.54</v>
      </c>
      <c r="O8" s="34">
        <f>RANK(N8,$N$7:$N$10,0)</f>
        <v>4</v>
      </c>
    </row>
    <row r="9" spans="1:15" ht="16.5" customHeight="1" x14ac:dyDescent="0.2">
      <c r="A9" s="30" t="str">
        <f>'Pablo Pinto'!A6:D6</f>
        <v>Proscalar</v>
      </c>
      <c r="B9" s="23">
        <f>'Man Chiu Wong'!H6</f>
        <v>17.399999999999999</v>
      </c>
      <c r="C9" s="23">
        <f>'L.A. Witt'!H6</f>
        <v>17.600000000000001</v>
      </c>
      <c r="D9" s="23">
        <f>'Gail Buttorff'!H6</f>
        <v>28</v>
      </c>
      <c r="E9" s="23">
        <f>'Jim Granato'!H6</f>
        <v>20</v>
      </c>
      <c r="F9" s="23">
        <f>'Pablo Pinto'!H6</f>
        <v>21</v>
      </c>
      <c r="G9" s="24">
        <f>AVERAGE(B9:F9)</f>
        <v>20.8</v>
      </c>
      <c r="H9" s="34">
        <f>RANK(G9,$G$7:$G$10,0)</f>
        <v>3</v>
      </c>
      <c r="J9" s="27">
        <f>'Pablo Pinto'!D6</f>
        <v>8.3999999999999986</v>
      </c>
      <c r="K9" s="24">
        <f t="shared" si="0"/>
        <v>8.3999999999999986</v>
      </c>
      <c r="L9" s="34">
        <f>RANK(K9,$K$7:$K$10,0)</f>
        <v>2</v>
      </c>
      <c r="N9" s="28">
        <f t="shared" si="1"/>
        <v>29.2</v>
      </c>
      <c r="O9" s="34">
        <f>RANK(N9,$N$7:$N$10,0)</f>
        <v>3</v>
      </c>
    </row>
    <row r="10" spans="1:15" x14ac:dyDescent="0.2">
      <c r="A10" s="30" t="str">
        <f>'Pablo Pinto'!A7:D7</f>
        <v>ReconMR</v>
      </c>
      <c r="B10" s="23">
        <f>'Man Chiu Wong'!H7</f>
        <v>42</v>
      </c>
      <c r="C10" s="23">
        <f>'L.A. Witt'!H7</f>
        <v>37.9</v>
      </c>
      <c r="D10" s="23">
        <f>'Gail Buttorff'!H7</f>
        <v>42</v>
      </c>
      <c r="E10" s="23">
        <f>'Jim Granato'!H7</f>
        <v>41</v>
      </c>
      <c r="F10" s="23">
        <f>'Pablo Pinto'!H7</f>
        <v>40</v>
      </c>
      <c r="G10" s="24">
        <f t="shared" ref="G10" si="2">AVERAGE(B10:F10)</f>
        <v>40.58</v>
      </c>
      <c r="H10" s="34">
        <f>RANK(G10,$G$7:$G$10,0)</f>
        <v>1</v>
      </c>
      <c r="J10" s="27">
        <f>'Pablo Pinto'!D7</f>
        <v>8.3999999999999986</v>
      </c>
      <c r="K10" s="24">
        <f t="shared" si="0"/>
        <v>8.3999999999999986</v>
      </c>
      <c r="L10" s="34">
        <f>RANK(K10,$K$7:$K$10,0)</f>
        <v>2</v>
      </c>
      <c r="N10" s="28">
        <f t="shared" si="1"/>
        <v>48.98</v>
      </c>
      <c r="O10" s="34">
        <f>RANK(N10,$N$7:$N$10,0)</f>
        <v>1</v>
      </c>
    </row>
    <row r="29" spans="1:1" x14ac:dyDescent="0.2">
      <c r="A29" s="31" t="s">
        <v>21</v>
      </c>
    </row>
    <row r="30" spans="1:1" x14ac:dyDescent="0.2">
      <c r="A30" s="31"/>
    </row>
  </sheetData>
  <mergeCells count="4">
    <mergeCell ref="N5:O5"/>
    <mergeCell ref="G5:H5"/>
    <mergeCell ref="K5:L5"/>
    <mergeCell ref="A3:H3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Man Chiu Wong</vt:lpstr>
      <vt:lpstr>L.A. Witt</vt:lpstr>
      <vt:lpstr>Gail Buttorff</vt:lpstr>
      <vt:lpstr>Jim Granato</vt:lpstr>
      <vt:lpstr>Pablo Pinto</vt:lpstr>
      <vt:lpstr>Summary</vt:lpstr>
    </vt:vector>
  </TitlesOfParts>
  <Company>University of Houston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Brandyberg, Tiffany</cp:lastModifiedBy>
  <cp:lastPrinted>2013-06-21T21:40:12Z</cp:lastPrinted>
  <dcterms:created xsi:type="dcterms:W3CDTF">2013-06-21T21:38:22Z</dcterms:created>
  <dcterms:modified xsi:type="dcterms:W3CDTF">2021-09-02T22:58:57Z</dcterms:modified>
</cp:coreProperties>
</file>