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1_Archives\FY2022\Bid Evaluations - Clean\"/>
    </mc:Choice>
  </mc:AlternateContent>
  <bookViews>
    <workbookView xWindow="0" yWindow="0" windowWidth="25200" windowHeight="11385" tabRatio="926" activeTab="13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1" r:id="rId6"/>
    <sheet name="Evaluator 7" sheetId="13" r:id="rId7"/>
    <sheet name="Evaluator 8" sheetId="12" r:id="rId8"/>
    <sheet name="Evaluator 9" sheetId="14" r:id="rId9"/>
    <sheet name="Evaluator 10" sheetId="15" r:id="rId10"/>
    <sheet name="Evaluator 11" sheetId="4" r:id="rId11"/>
    <sheet name="Evaluator 12" sheetId="16" r:id="rId12"/>
    <sheet name="Summary" sheetId="1" r:id="rId13"/>
    <sheet name="Evaluation" sheetId="1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K5" i="16"/>
  <c r="K4" i="16"/>
  <c r="K4" i="14" l="1"/>
  <c r="Q6" i="1" l="1"/>
  <c r="K5" i="11" l="1"/>
  <c r="G8" i="1" s="1"/>
  <c r="K6" i="11"/>
  <c r="G9" i="1" s="1"/>
  <c r="K7" i="11"/>
  <c r="G10" i="1" s="1"/>
  <c r="K8" i="11"/>
  <c r="G11" i="1" s="1"/>
  <c r="K9" i="11"/>
  <c r="G12" i="1" s="1"/>
  <c r="K10" i="11"/>
  <c r="G13" i="1" s="1"/>
  <c r="K11" i="11"/>
  <c r="G14" i="1" s="1"/>
  <c r="K12" i="11"/>
  <c r="G15" i="1" s="1"/>
  <c r="K13" i="11"/>
  <c r="G16" i="1" s="1"/>
  <c r="K14" i="11"/>
  <c r="G17" i="1" s="1"/>
  <c r="K4" i="11"/>
  <c r="G7" i="1" s="1"/>
  <c r="K5" i="13"/>
  <c r="H8" i="1" s="1"/>
  <c r="K6" i="13"/>
  <c r="H9" i="1" s="1"/>
  <c r="K7" i="13"/>
  <c r="H10" i="1" s="1"/>
  <c r="K8" i="13"/>
  <c r="H11" i="1" s="1"/>
  <c r="K9" i="13"/>
  <c r="H12" i="1" s="1"/>
  <c r="K10" i="13"/>
  <c r="H13" i="1" s="1"/>
  <c r="K11" i="13"/>
  <c r="H14" i="1" s="1"/>
  <c r="K12" i="13"/>
  <c r="H15" i="1" s="1"/>
  <c r="K13" i="13"/>
  <c r="H16" i="1" s="1"/>
  <c r="K14" i="13"/>
  <c r="H17" i="1" s="1"/>
  <c r="K4" i="13"/>
  <c r="H7" i="1" s="1"/>
  <c r="K5" i="12"/>
  <c r="K6" i="12"/>
  <c r="K7" i="12"/>
  <c r="K8" i="12"/>
  <c r="K9" i="12"/>
  <c r="K10" i="12"/>
  <c r="K11" i="12"/>
  <c r="K12" i="12"/>
  <c r="K13" i="12"/>
  <c r="K14" i="12"/>
  <c r="K4" i="12"/>
  <c r="I7" i="1" s="1"/>
  <c r="K5" i="15"/>
  <c r="K8" i="1" s="1"/>
  <c r="K6" i="15"/>
  <c r="K9" i="1" s="1"/>
  <c r="K7" i="15"/>
  <c r="K10" i="1" s="1"/>
  <c r="K8" i="15"/>
  <c r="K11" i="1" s="1"/>
  <c r="K9" i="15"/>
  <c r="K12" i="1" s="1"/>
  <c r="K10" i="15"/>
  <c r="K13" i="1" s="1"/>
  <c r="K11" i="15"/>
  <c r="K14" i="1" s="1"/>
  <c r="K12" i="15"/>
  <c r="K15" i="1" s="1"/>
  <c r="K13" i="15"/>
  <c r="K16" i="1" s="1"/>
  <c r="K14" i="15"/>
  <c r="K17" i="1" s="1"/>
  <c r="K4" i="15"/>
  <c r="K7" i="1" s="1"/>
  <c r="K5" i="4"/>
  <c r="L8" i="1" s="1"/>
  <c r="K6" i="4"/>
  <c r="L9" i="1" s="1"/>
  <c r="K7" i="4"/>
  <c r="L10" i="1" s="1"/>
  <c r="K8" i="4"/>
  <c r="L11" i="1" s="1"/>
  <c r="K9" i="4"/>
  <c r="L12" i="1" s="1"/>
  <c r="K10" i="4"/>
  <c r="L13" i="1" s="1"/>
  <c r="K11" i="4"/>
  <c r="L14" i="1" s="1"/>
  <c r="K12" i="4"/>
  <c r="L15" i="1" s="1"/>
  <c r="K13" i="4"/>
  <c r="L16" i="1" s="1"/>
  <c r="K14" i="4"/>
  <c r="L17" i="1" s="1"/>
  <c r="K4" i="4"/>
  <c r="L7" i="1" s="1"/>
  <c r="K4" i="10" l="1"/>
  <c r="F7" i="1" s="1"/>
  <c r="K4" i="2"/>
  <c r="K5" i="2"/>
  <c r="B8" i="1" s="1"/>
  <c r="K6" i="2"/>
  <c r="B9" i="1" s="1"/>
  <c r="K7" i="2"/>
  <c r="B10" i="1" s="1"/>
  <c r="K8" i="2"/>
  <c r="B11" i="1" s="1"/>
  <c r="K9" i="2"/>
  <c r="B12" i="1" s="1"/>
  <c r="K10" i="2"/>
  <c r="B13" i="1" s="1"/>
  <c r="K11" i="2"/>
  <c r="B14" i="1" s="1"/>
  <c r="K12" i="2"/>
  <c r="B15" i="1" s="1"/>
  <c r="K13" i="2"/>
  <c r="B16" i="1" s="1"/>
  <c r="K14" i="2"/>
  <c r="B17" i="1" s="1"/>
  <c r="K5" i="3"/>
  <c r="C8" i="1" s="1"/>
  <c r="K6" i="3"/>
  <c r="C9" i="1" s="1"/>
  <c r="K7" i="3"/>
  <c r="C10" i="1" s="1"/>
  <c r="K8" i="3"/>
  <c r="C11" i="1" s="1"/>
  <c r="K9" i="3"/>
  <c r="C12" i="1" s="1"/>
  <c r="K10" i="3"/>
  <c r="C13" i="1" s="1"/>
  <c r="K11" i="3"/>
  <c r="C14" i="1" s="1"/>
  <c r="K12" i="3"/>
  <c r="C15" i="1" s="1"/>
  <c r="K13" i="3"/>
  <c r="C16" i="1" s="1"/>
  <c r="K14" i="3"/>
  <c r="C17" i="1" s="1"/>
  <c r="K4" i="3"/>
  <c r="C7" i="1" s="1"/>
  <c r="K5" i="5"/>
  <c r="D8" i="1" s="1"/>
  <c r="K6" i="5"/>
  <c r="D9" i="1" s="1"/>
  <c r="K7" i="5"/>
  <c r="D10" i="1" s="1"/>
  <c r="K8" i="5"/>
  <c r="D11" i="1" s="1"/>
  <c r="K9" i="5"/>
  <c r="D12" i="1" s="1"/>
  <c r="K10" i="5"/>
  <c r="D13" i="1" s="1"/>
  <c r="K11" i="5"/>
  <c r="D14" i="1" s="1"/>
  <c r="K12" i="5"/>
  <c r="D15" i="1" s="1"/>
  <c r="K13" i="5"/>
  <c r="D16" i="1" s="1"/>
  <c r="K14" i="5"/>
  <c r="D17" i="1" s="1"/>
  <c r="K4" i="5"/>
  <c r="D7" i="1" s="1"/>
  <c r="K5" i="9"/>
  <c r="E8" i="1" s="1"/>
  <c r="K6" i="9"/>
  <c r="E9" i="1" s="1"/>
  <c r="K7" i="9"/>
  <c r="E10" i="1" s="1"/>
  <c r="K8" i="9"/>
  <c r="E11" i="1" s="1"/>
  <c r="K9" i="9"/>
  <c r="E12" i="1" s="1"/>
  <c r="K10" i="9"/>
  <c r="E13" i="1" s="1"/>
  <c r="K11" i="9"/>
  <c r="E14" i="1" s="1"/>
  <c r="K12" i="9"/>
  <c r="E15" i="1" s="1"/>
  <c r="K13" i="9"/>
  <c r="E16" i="1" s="1"/>
  <c r="K14" i="9"/>
  <c r="E17" i="1" s="1"/>
  <c r="K4" i="9"/>
  <c r="E7" i="1" s="1"/>
  <c r="K5" i="10"/>
  <c r="F8" i="1" s="1"/>
  <c r="K6" i="10"/>
  <c r="F9" i="1" s="1"/>
  <c r="K7" i="10"/>
  <c r="F10" i="1" s="1"/>
  <c r="K8" i="10"/>
  <c r="F11" i="1" s="1"/>
  <c r="K9" i="10"/>
  <c r="F12" i="1" s="1"/>
  <c r="K10" i="10"/>
  <c r="F13" i="1" s="1"/>
  <c r="K11" i="10"/>
  <c r="F14" i="1" s="1"/>
  <c r="K12" i="10"/>
  <c r="F15" i="1" s="1"/>
  <c r="K13" i="10"/>
  <c r="F16" i="1" s="1"/>
  <c r="K14" i="10"/>
  <c r="F17" i="1" s="1"/>
  <c r="A14" i="1" l="1"/>
  <c r="A15" i="1"/>
  <c r="A16" i="1"/>
  <c r="A17" i="1"/>
  <c r="A10" i="1" l="1"/>
  <c r="A11" i="1"/>
  <c r="A12" i="1"/>
  <c r="A13" i="1"/>
  <c r="B7" i="1" l="1"/>
  <c r="A8" i="1" l="1"/>
  <c r="A9" i="1"/>
  <c r="A7" i="1"/>
  <c r="K5" i="14" l="1"/>
  <c r="J8" i="1" s="1"/>
  <c r="K8" i="14"/>
  <c r="J11" i="1"/>
  <c r="J10" i="1"/>
  <c r="K9" i="14"/>
  <c r="J12" i="1" s="1"/>
  <c r="K10" i="14"/>
  <c r="J13" i="1"/>
  <c r="J7" i="1"/>
  <c r="K14" i="14"/>
  <c r="J17" i="1" s="1"/>
  <c r="K13" i="14"/>
  <c r="J16" i="1"/>
  <c r="K11" i="14"/>
  <c r="J14" i="1"/>
  <c r="K6" i="14"/>
  <c r="J9" i="1"/>
  <c r="K7" i="14"/>
  <c r="K12" i="14"/>
  <c r="J15" i="1" s="1"/>
  <c r="Q10" i="1"/>
  <c r="R10" i="1" s="1"/>
  <c r="Q8" i="1"/>
  <c r="R8" i="1"/>
  <c r="Q11" i="1"/>
  <c r="R11" i="1" s="1"/>
  <c r="K10" i="16"/>
  <c r="M13" i="1"/>
  <c r="N13" i="1" s="1"/>
  <c r="Q7" i="1"/>
  <c r="R7" i="1" s="1"/>
  <c r="Q9" i="1"/>
  <c r="R9" i="1"/>
  <c r="K11" i="16"/>
  <c r="M14" i="1" s="1"/>
  <c r="K8" i="16"/>
  <c r="M11" i="1"/>
  <c r="N11" i="1" s="1"/>
  <c r="M7" i="1"/>
  <c r="N7" i="1" s="1"/>
  <c r="K9" i="16"/>
  <c r="M12" i="1" s="1"/>
  <c r="N12" i="1" s="1"/>
  <c r="Q16" i="1"/>
  <c r="R16" i="1" s="1"/>
  <c r="Q17" i="1"/>
  <c r="R17" i="1" s="1"/>
  <c r="M8" i="1"/>
  <c r="Q15" i="1"/>
  <c r="R15" i="1" s="1"/>
  <c r="Q12" i="1"/>
  <c r="R12" i="1"/>
  <c r="K14" i="16"/>
  <c r="M17" i="1" s="1"/>
  <c r="N17" i="1" s="1"/>
  <c r="Q13" i="1"/>
  <c r="R13" i="1" s="1"/>
  <c r="K13" i="16"/>
  <c r="M16" i="1"/>
  <c r="N16" i="1"/>
  <c r="K6" i="16"/>
  <c r="M9" i="1" s="1"/>
  <c r="K7" i="16"/>
  <c r="M10" i="1" s="1"/>
  <c r="N10" i="1" s="1"/>
  <c r="K12" i="16"/>
  <c r="M15" i="1" s="1"/>
  <c r="N15" i="1" s="1"/>
  <c r="Q14" i="1"/>
  <c r="R14" i="1" s="1"/>
  <c r="N9" i="1" l="1"/>
  <c r="N14" i="1"/>
  <c r="N8" i="1"/>
  <c r="U8" i="1" s="1"/>
  <c r="S10" i="1"/>
  <c r="S11" i="1"/>
  <c r="U16" i="1"/>
  <c r="S12" i="1"/>
  <c r="U12" i="1"/>
  <c r="U7" i="1"/>
  <c r="U17" i="1"/>
  <c r="U11" i="1"/>
  <c r="S16" i="1"/>
  <c r="S9" i="1"/>
  <c r="S17" i="1"/>
  <c r="S14" i="1"/>
  <c r="S13" i="1"/>
  <c r="S15" i="1"/>
  <c r="U15" i="1"/>
  <c r="S8" i="1"/>
  <c r="S7" i="1"/>
  <c r="U10" i="1"/>
  <c r="U13" i="1"/>
  <c r="O12" i="1" l="1"/>
  <c r="O13" i="1"/>
  <c r="O16" i="1"/>
  <c r="O7" i="1"/>
  <c r="O14" i="1"/>
  <c r="O10" i="1"/>
  <c r="O9" i="1"/>
  <c r="U14" i="1"/>
  <c r="U9" i="1"/>
  <c r="O11" i="1"/>
  <c r="O17" i="1"/>
  <c r="O8" i="1"/>
  <c r="O15" i="1"/>
  <c r="V17" i="1" l="1"/>
  <c r="V8" i="1"/>
  <c r="V10" i="1"/>
  <c r="V16" i="1"/>
  <c r="V11" i="1"/>
  <c r="V15" i="1"/>
  <c r="V12" i="1"/>
  <c r="V13" i="1"/>
  <c r="V7" i="1"/>
  <c r="V9" i="1"/>
  <c r="V14" i="1"/>
</calcChain>
</file>

<file path=xl/sharedStrings.xml><?xml version="1.0" encoding="utf-8"?>
<sst xmlns="http://schemas.openxmlformats.org/spreadsheetml/2006/main" count="305" uniqueCount="68">
  <si>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</si>
  <si>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</si>
  <si>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</si>
  <si>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</si>
  <si>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</si>
  <si>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</si>
  <si>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</si>
  <si>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</si>
  <si>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</si>
  <si>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Criteria 1</t>
  </si>
  <si>
    <t>Criteria 2</t>
  </si>
  <si>
    <t>Criteria 3</t>
  </si>
  <si>
    <t>Criteria 4</t>
  </si>
  <si>
    <t>Criteria 5</t>
  </si>
  <si>
    <t>Criteria 6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</si>
  <si>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</si>
  <si>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</si>
  <si>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</si>
  <si>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</si>
  <si>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</si>
  <si>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</si>
  <si>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</si>
  <si>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</si>
  <si>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</si>
  <si>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</si>
  <si>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</si>
  <si>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Criteria 7</t>
  </si>
  <si>
    <t>Global Solutions Group</t>
  </si>
  <si>
    <t>Hied Inc</t>
  </si>
  <si>
    <t>Infolock</t>
  </si>
  <si>
    <t>Kudelski Security</t>
  </si>
  <si>
    <t>Layer 3 Communications</t>
  </si>
  <si>
    <t>Norlem Technology</t>
  </si>
  <si>
    <t>Secure Smart Solutions - Crowdstrike</t>
  </si>
  <si>
    <t>Secure Smart - Malwarebytes</t>
  </si>
  <si>
    <t>SHI</t>
  </si>
  <si>
    <t>Tekgration</t>
  </si>
  <si>
    <t>Whiterock</t>
  </si>
  <si>
    <t>Evaluator 8</t>
  </si>
  <si>
    <t>Evaluator 9</t>
  </si>
  <si>
    <t>Evaluator 10</t>
  </si>
  <si>
    <t>Evaluator 11</t>
  </si>
  <si>
    <t>Evaluator 12</t>
  </si>
  <si>
    <t>RFP 730-21113 UHS Endpoint Protection Management Solution</t>
  </si>
  <si>
    <t xml:space="preserve">University of Houston Evaluation Matrix </t>
  </si>
  <si>
    <t xml:space="preserve">RFP730-21113 UHS Endpoint Protection Management Solution </t>
  </si>
  <si>
    <t>Name</t>
  </si>
  <si>
    <t>Evaluation Due Date</t>
  </si>
  <si>
    <t>Friday,  August 13 2021 @ 5:00 PM</t>
  </si>
  <si>
    <t>Click to review the Non Disclosure Agreement</t>
  </si>
  <si>
    <t>By initialing, I agree that I have read and understood the Non Disclosure Agreement.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</si>
  <si>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</si>
  <si>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</si>
  <si>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</si>
  <si>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</si>
  <si>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</si>
  <si>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 Criteria 6</t>
  </si>
  <si>
    <t xml:space="preserve"> Criteria 7</t>
  </si>
  <si>
    <t xml:space="preserve">Product offers endpoint detection and response including the following:
• Anti-virus
• Anti-malware
• AI and Machine Learning Based Threat Detection
• Application Sandboxing and Isolation
• Ransomware Mitigation and Recovery
• Compliance with Data Privacy Laws and Regulations
</t>
  </si>
  <si>
    <t>Product offers other features and options which may include:
• Mobile Device Support
• Application Control
• Full-Disk and File Encryption Management 
      (BitLocker, File Vault)
• Network and Endpoint Isolation
• Host-Based Intrusion Prevention
• Integration with Security Intelligence from 
       other platforms/vectors (O365, Splunk, 
       Proofpoint and others)
Product offers other features and options which may include:
• Mobile Device Support
• Application Control
• Full-Disk and File Encryption Management 
      (BitLocker, File Vault)
• Network and Endpoint Isolation
• Host-Based Intrusion Prevention
• Integration with Security Intelligence from 
       other platforms/vectors (O365, Splunk, 
       Proofpoint and others)</t>
  </si>
  <si>
    <t xml:space="preserve">Provide Cloud Based Management with the ability to fully control devices on the internet.
• Provides capability to use a centralized and distributed management model for both campus areas and independent areas.
• Provides Cloud Based Analytics and Reporting – Detailed reports and dashboards containing valuable actionable information on threats in our environment.
• Provides reporting on additional emerging or known threats being faced by others. 
• Provides summary reports.
• Provides customizable dashboards.
</t>
  </si>
  <si>
    <t xml:space="preserve">Product offers ease of use to administrators, support staff, end users.
• Automated Investigation and Remediation
• Remote Investigation and Remediation
• Provides policy management and reporting tools.
• Provides the ability for threat identification and incident management through a single workflow. (In addressing this item, please be prepared to walk-through a scenario with your product of identification of a client-side threat through to mitigation and resolution). 
</t>
  </si>
  <si>
    <t xml:space="preserve">Product offers 24/7 365 days support in the form of tiered support, phone communication and web resources. (State available times, support types, levels, etc.)
• Provides training portal, training documents 
• Provides in-person/face-to-face onsite/virtual instructor-led training options.
</t>
  </si>
  <si>
    <t xml:space="preserve">Provides live onsite or virtual implementation support for all campuses at each university.
• Product provides the capability and tools to easily/automatically perform old client removal process.
• Mac OS: installs via standard .pkg installer, preferably signed by developer.
• Windows: third party support e.g., Symantec Ghost, Kace, MDT, SCCM, and Intune
• Linux: supports multiple distributions e.g. Redhat, Debian, CentOS
</t>
  </si>
  <si>
    <t>Points (1-5)</t>
  </si>
  <si>
    <t xml:space="preserve">Committee Members: </t>
  </si>
  <si>
    <t>Updated: 10/19</t>
  </si>
  <si>
    <t>Total cost of implementation to include recommended upgrades and/or replacement of systems and devices, additional product software offerings and options, added utilities and tools and level of work effort and resources. **ONLY Evaluator 12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</si>
</sst>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13" fillId="0" borderId="0" xfId="0" applyFont="1"/>
    <xf numFmtId="0" fontId="0" fillId="0" borderId="0" xfId="0"/>
    <xf numFmtId="0" fontId="11" fillId="0" borderId="0" xfId="0" applyFont="1" applyBorder="1" applyAlignment="1">
      <alignment horizontal="left"/>
    </xf>
    <xf numFmtId="0" fontId="34" fillId="0" borderId="10" xfId="47" applyFont="1" applyBorder="1" applyAlignment="1">
      <alignment horizontal="right"/>
    </xf>
    <xf numFmtId="0" fontId="35" fillId="0" borderId="10" xfId="47" applyFont="1" applyBorder="1" applyAlignment="1">
      <alignment horizontal="right"/>
    </xf>
    <xf numFmtId="0" fontId="36" fillId="0" borderId="10" xfId="47" applyFont="1" applyFill="1" applyBorder="1" applyAlignment="1">
      <alignment horizontal="right"/>
    </xf>
    <xf numFmtId="0" fontId="36" fillId="0" borderId="0" xfId="0" applyFont="1" applyFill="1" applyBorder="1"/>
    <xf numFmtId="0" fontId="37" fillId="0" borderId="0" xfId="0" applyFont="1" applyBorder="1" applyAlignment="1">
      <alignment horizontal="left"/>
    </xf>
    <xf numFmtId="0" fontId="37" fillId="25" borderId="0" xfId="0" applyFont="1" applyFill="1" applyAlignment="1"/>
    <xf numFmtId="0" fontId="38" fillId="25" borderId="0" xfId="0" applyFont="1" applyFill="1"/>
    <xf numFmtId="0" fontId="11" fillId="25" borderId="0" xfId="0" applyFont="1" applyFill="1" applyAlignment="1"/>
    <xf numFmtId="0" fontId="12" fillId="25" borderId="0" xfId="0" applyFont="1" applyFill="1"/>
    <xf numFmtId="0" fontId="38" fillId="25" borderId="0" xfId="0" applyFont="1" applyFill="1" applyBorder="1"/>
    <xf numFmtId="0" fontId="12" fillId="25" borderId="0" xfId="0" applyFont="1" applyFill="1" applyBorder="1"/>
    <xf numFmtId="0" fontId="11" fillId="25" borderId="0" xfId="0" applyFont="1" applyFill="1" applyBorder="1"/>
    <xf numFmtId="0" fontId="11" fillId="25" borderId="0" xfId="0" applyFont="1" applyFill="1"/>
    <xf numFmtId="0" fontId="11" fillId="25" borderId="0" xfId="0" applyFont="1" applyFill="1" applyBorder="1" applyAlignment="1">
      <alignment horizontal="left" vertical="center"/>
    </xf>
    <xf numFmtId="0" fontId="11" fillId="25" borderId="0" xfId="0" applyFont="1" applyFill="1" applyBorder="1" applyAlignment="1">
      <alignment horizontal="right" textRotation="90" wrapText="1"/>
    </xf>
    <xf numFmtId="0" fontId="32" fillId="25" borderId="0" xfId="0" applyFont="1" applyFill="1" applyBorder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0" fontId="12" fillId="25" borderId="11" xfId="0" applyFont="1" applyFill="1" applyBorder="1" applyAlignment="1">
      <alignment horizontal="right"/>
    </xf>
    <xf numFmtId="4" fontId="12" fillId="25" borderId="11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12" fillId="25" borderId="12" xfId="0" applyFont="1" applyFill="1" applyBorder="1" applyAlignment="1">
      <alignment horizontal="left"/>
    </xf>
    <xf numFmtId="0" fontId="39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4" fillId="0" borderId="0" xfId="0" applyFont="1" applyFill="1" applyBorder="1"/>
    <xf numFmtId="0" fontId="12" fillId="25" borderId="15" xfId="0" applyFont="1" applyFill="1" applyBorder="1" applyAlignment="1">
      <alignment horizontal="left"/>
    </xf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1" fillId="25" borderId="0" xfId="98" applyFont="1" applyFill="1" applyAlignment="1">
      <alignment wrapText="1"/>
    </xf>
    <xf numFmtId="0" fontId="13" fillId="25" borderId="0" xfId="98" applyFont="1" applyFill="1"/>
    <xf numFmtId="0" fontId="12" fillId="25" borderId="0" xfId="98" applyFont="1" applyFill="1"/>
    <xf numFmtId="0" fontId="42" fillId="25" borderId="0" xfId="0" applyFont="1" applyFill="1" applyBorder="1" applyAlignment="1">
      <alignment horizontal="left"/>
    </xf>
    <xf numFmtId="0" fontId="41" fillId="25" borderId="0" xfId="0" applyFont="1" applyFill="1" applyBorder="1" applyAlignment="1"/>
    <xf numFmtId="0" fontId="44" fillId="25" borderId="0" xfId="102" applyFont="1" applyFill="1"/>
    <xf numFmtId="0" fontId="42" fillId="25" borderId="0" xfId="0" applyFont="1" applyFill="1" applyBorder="1" applyAlignment="1"/>
    <xf numFmtId="0" fontId="13" fillId="26" borderId="16" xfId="98" applyFont="1" applyFill="1" applyBorder="1" applyAlignment="1">
      <alignment horizontal="center" wrapText="1"/>
    </xf>
    <xf numFmtId="0" fontId="43" fillId="25" borderId="0" xfId="102" applyFill="1"/>
    <xf numFmtId="0" fontId="13" fillId="25" borderId="0" xfId="98" applyFont="1" applyFill="1" applyAlignment="1">
      <alignment horizontal="center"/>
    </xf>
    <xf numFmtId="0" fontId="47" fillId="25" borderId="0" xfId="98" applyFont="1" applyFill="1" applyAlignment="1">
      <alignment wrapText="1"/>
    </xf>
    <xf numFmtId="0" fontId="47" fillId="25" borderId="0" xfId="98" applyFont="1" applyFill="1" applyAlignment="1">
      <alignment horizontal="center" wrapText="1"/>
    </xf>
    <xf numFmtId="0" fontId="45" fillId="25" borderId="12" xfId="98" applyFont="1" applyFill="1" applyBorder="1" applyAlignment="1">
      <alignment wrapText="1"/>
    </xf>
    <xf numFmtId="0" fontId="13" fillId="28" borderId="0" xfId="98" applyFont="1" applyFill="1" applyBorder="1"/>
    <xf numFmtId="0" fontId="13" fillId="28" borderId="28" xfId="98" applyFont="1" applyFill="1" applyBorder="1"/>
    <xf numFmtId="0" fontId="13" fillId="25" borderId="10" xfId="98" applyFont="1" applyFill="1" applyBorder="1"/>
    <xf numFmtId="0" fontId="48" fillId="25" borderId="0" xfId="98" applyFont="1" applyFill="1"/>
    <xf numFmtId="0" fontId="13" fillId="25" borderId="0" xfId="98" applyFont="1" applyFill="1" applyAlignment="1">
      <alignment wrapText="1"/>
    </xf>
    <xf numFmtId="0" fontId="49" fillId="0" borderId="0" xfId="0" applyFont="1" applyAlignment="1">
      <alignment horizontal="left"/>
    </xf>
    <xf numFmtId="0" fontId="45" fillId="25" borderId="0" xfId="98" applyFont="1" applyFill="1"/>
    <xf numFmtId="0" fontId="39" fillId="25" borderId="0" xfId="98" applyFont="1" applyFill="1"/>
    <xf numFmtId="0" fontId="40" fillId="0" borderId="0" xfId="98" applyFont="1" applyAlignment="1">
      <alignment horizontal="left"/>
    </xf>
    <xf numFmtId="0" fontId="35" fillId="0" borderId="10" xfId="47" applyFont="1" applyBorder="1" applyAlignment="1">
      <alignment horizontal="left"/>
    </xf>
    <xf numFmtId="0" fontId="37" fillId="25" borderId="0" xfId="0" applyFont="1" applyFill="1" applyAlignment="1">
      <alignment horizontal="right"/>
    </xf>
    <xf numFmtId="0" fontId="37" fillId="25" borderId="0" xfId="0" applyFont="1" applyFill="1" applyBorder="1" applyAlignment="1">
      <alignment horizontal="right"/>
    </xf>
    <xf numFmtId="0" fontId="37" fillId="0" borderId="0" xfId="0" applyFont="1" applyFill="1" applyAlignment="1">
      <alignment horizontal="left"/>
    </xf>
    <xf numFmtId="0" fontId="13" fillId="26" borderId="23" xfId="98" applyFont="1" applyFill="1" applyBorder="1" applyAlignment="1">
      <alignment horizontal="center"/>
    </xf>
    <xf numFmtId="0" fontId="13" fillId="26" borderId="12" xfId="98" applyFont="1" applyFill="1" applyBorder="1" applyAlignment="1">
      <alignment horizontal="center"/>
    </xf>
    <xf numFmtId="0" fontId="13" fillId="26" borderId="24" xfId="98" applyFont="1" applyFill="1" applyBorder="1" applyAlignment="1">
      <alignment horizontal="center"/>
    </xf>
    <xf numFmtId="0" fontId="13" fillId="26" borderId="25" xfId="98" applyFont="1" applyFill="1" applyBorder="1" applyAlignment="1">
      <alignment horizontal="center"/>
    </xf>
    <xf numFmtId="0" fontId="13" fillId="26" borderId="26" xfId="98" applyFont="1" applyFill="1" applyBorder="1" applyAlignment="1">
      <alignment horizontal="center"/>
    </xf>
    <xf numFmtId="0" fontId="13" fillId="26" borderId="27" xfId="98" applyFont="1" applyFill="1" applyBorder="1" applyAlignment="1">
      <alignment horizontal="center"/>
    </xf>
    <xf numFmtId="0" fontId="39" fillId="25" borderId="17" xfId="98" applyFont="1" applyFill="1" applyBorder="1" applyAlignment="1">
      <alignment horizontal="left" vertical="top" wrapText="1"/>
    </xf>
    <xf numFmtId="0" fontId="39" fillId="25" borderId="18" xfId="98" applyFont="1" applyFill="1" applyBorder="1" applyAlignment="1">
      <alignment horizontal="left" vertical="top" wrapText="1"/>
    </xf>
    <xf numFmtId="0" fontId="39" fillId="25" borderId="19" xfId="98" applyFont="1" applyFill="1" applyBorder="1" applyAlignment="1">
      <alignment horizontal="left" vertical="top" wrapText="1"/>
    </xf>
    <xf numFmtId="0" fontId="47" fillId="24" borderId="20" xfId="98" applyFont="1" applyFill="1" applyBorder="1" applyAlignment="1">
      <alignment horizontal="center" wrapText="1"/>
    </xf>
    <xf numFmtId="0" fontId="47" fillId="24" borderId="21" xfId="98" applyFont="1" applyFill="1" applyBorder="1" applyAlignment="1">
      <alignment horizontal="center" wrapText="1"/>
    </xf>
    <xf numFmtId="0" fontId="47" fillId="24" borderId="22" xfId="98" applyFont="1" applyFill="1" applyBorder="1" applyAlignment="1">
      <alignment horizontal="center" wrapText="1"/>
    </xf>
    <xf numFmtId="0" fontId="40" fillId="27" borderId="17" xfId="98" applyFont="1" applyFill="1" applyBorder="1" applyAlignment="1">
      <alignment horizontal="left"/>
    </xf>
    <xf numFmtId="0" fontId="40" fillId="27" borderId="18" xfId="98" applyFont="1" applyFill="1" applyBorder="1" applyAlignment="1">
      <alignment horizontal="left"/>
    </xf>
    <xf numFmtId="0" fontId="40" fillId="27" borderId="19" xfId="98" applyFont="1" applyFill="1" applyBorder="1" applyAlignment="1">
      <alignment horizontal="left"/>
    </xf>
    <xf numFmtId="0" fontId="46" fillId="25" borderId="17" xfId="98" applyFont="1" applyFill="1" applyBorder="1" applyAlignment="1">
      <alignment horizontal="left" vertical="top" wrapText="1"/>
    </xf>
    <xf numFmtId="0" fontId="11" fillId="25" borderId="0" xfId="98" applyFont="1" applyFill="1" applyAlignment="1">
      <alignment horizontal="left" wrapText="1"/>
    </xf>
    <xf numFmtId="0" fontId="11" fillId="25" borderId="0" xfId="98" applyFont="1" applyFill="1" applyAlignment="1">
      <alignment horizontal="left"/>
    </xf>
    <xf numFmtId="0" fontId="13" fillId="26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0" fontId="45" fillId="25" borderId="0" xfId="98" applyFont="1" applyFill="1" applyAlignment="1">
      <alignment horizontal="left" wrapText="1"/>
    </xf>
  </cellXfs>
  <cellStyles count="103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2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K14" sqref="K14"/>
    </sheetView>
  </sheetViews>
  <sheetFormatPr defaultRowHeight="12.75" x14ac:dyDescent="0.2"/>
  <cols>
    <col min="1" max="3" width="9.42578125" customWidth="1"/>
    <col min="4" max="7" width="8.85546875" customWidth="1"/>
    <col min="8" max="10" width="8.85546875" style="7" customWidth="1"/>
    <col min="11" max="11" width="9.42578125" customWidth="1"/>
  </cols>
  <sheetData>
    <row r="1" spans="1:14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4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s="6" customFormat="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4" x14ac:dyDescent="0.2">
      <c r="A4" s="62" t="s">
        <v>27</v>
      </c>
      <c r="B4" s="62"/>
      <c r="C4" s="62"/>
      <c r="D4" s="36">
        <v>0</v>
      </c>
      <c r="E4" s="36">
        <v>8.3999999999999986</v>
      </c>
      <c r="F4" s="36">
        <v>3.08</v>
      </c>
      <c r="G4" s="36">
        <v>5.28</v>
      </c>
      <c r="H4" s="36">
        <v>8.3999999999999986</v>
      </c>
      <c r="I4" s="36">
        <v>6.8</v>
      </c>
      <c r="J4" s="36">
        <v>4.8</v>
      </c>
      <c r="K4" s="12">
        <f>SUM(E4:J4)</f>
        <v>36.76</v>
      </c>
    </row>
    <row r="5" spans="1:14" x14ac:dyDescent="0.2">
      <c r="A5" s="62" t="s">
        <v>28</v>
      </c>
      <c r="B5" s="62"/>
      <c r="C5" s="62"/>
      <c r="D5" s="36">
        <v>0</v>
      </c>
      <c r="E5" s="36">
        <v>8.3999999999999986</v>
      </c>
      <c r="F5" s="36">
        <v>7.7000000000000011</v>
      </c>
      <c r="G5" s="36">
        <v>5.28</v>
      </c>
      <c r="H5" s="36">
        <v>8.3999999999999986</v>
      </c>
      <c r="I5" s="36">
        <v>6</v>
      </c>
      <c r="J5" s="36">
        <v>6</v>
      </c>
      <c r="K5" s="12">
        <f t="shared" ref="K5:K14" si="0">SUM(E5:J5)</f>
        <v>41.78</v>
      </c>
      <c r="N5" s="5"/>
    </row>
    <row r="6" spans="1:14" x14ac:dyDescent="0.2">
      <c r="A6" s="62" t="s">
        <v>29</v>
      </c>
      <c r="B6" s="62"/>
      <c r="C6" s="62"/>
      <c r="D6" s="36">
        <v>0</v>
      </c>
      <c r="E6" s="36">
        <v>9.52</v>
      </c>
      <c r="F6" s="36">
        <v>7.7000000000000011</v>
      </c>
      <c r="G6" s="36">
        <v>6.6000000000000005</v>
      </c>
      <c r="H6" s="36">
        <v>8.3999999999999986</v>
      </c>
      <c r="I6" s="36">
        <v>4.8</v>
      </c>
      <c r="J6" s="36">
        <v>6.8</v>
      </c>
      <c r="K6" s="12">
        <f t="shared" si="0"/>
        <v>43.819999999999993</v>
      </c>
      <c r="N6" s="5"/>
    </row>
    <row r="7" spans="1:14" x14ac:dyDescent="0.2">
      <c r="A7" s="62" t="s">
        <v>30</v>
      </c>
      <c r="B7" s="62"/>
      <c r="C7" s="62"/>
      <c r="D7" s="36">
        <v>0</v>
      </c>
      <c r="E7" s="36">
        <v>8.3999999999999986</v>
      </c>
      <c r="F7" s="36">
        <v>5.28</v>
      </c>
      <c r="G7" s="36">
        <v>7.48</v>
      </c>
      <c r="H7" s="36">
        <v>9.52</v>
      </c>
      <c r="I7" s="36">
        <v>5</v>
      </c>
      <c r="J7" s="36">
        <v>6</v>
      </c>
      <c r="K7" s="12">
        <f t="shared" si="0"/>
        <v>41.68</v>
      </c>
    </row>
    <row r="8" spans="1:14" x14ac:dyDescent="0.2">
      <c r="A8" s="62" t="s">
        <v>31</v>
      </c>
      <c r="B8" s="62"/>
      <c r="C8" s="62"/>
      <c r="D8" s="36">
        <v>0</v>
      </c>
      <c r="E8" s="36">
        <v>8.3999999999999986</v>
      </c>
      <c r="F8" s="36">
        <v>3.08</v>
      </c>
      <c r="G8" s="36">
        <v>6.6000000000000005</v>
      </c>
      <c r="H8" s="36">
        <v>8.3999999999999986</v>
      </c>
      <c r="I8" s="36">
        <v>6</v>
      </c>
      <c r="J8" s="36">
        <v>6</v>
      </c>
      <c r="K8" s="12">
        <f t="shared" si="0"/>
        <v>38.479999999999997</v>
      </c>
    </row>
    <row r="9" spans="1:14" x14ac:dyDescent="0.2">
      <c r="A9" s="62" t="s">
        <v>32</v>
      </c>
      <c r="B9" s="62"/>
      <c r="C9" s="62"/>
      <c r="D9" s="36">
        <v>0</v>
      </c>
      <c r="E9" s="36">
        <v>8.9599999999999991</v>
      </c>
      <c r="F9" s="36">
        <v>7.0400000000000009</v>
      </c>
      <c r="G9" s="36">
        <v>7.0400000000000009</v>
      </c>
      <c r="H9" s="36">
        <v>8.9599999999999991</v>
      </c>
      <c r="I9" s="36">
        <v>6.4</v>
      </c>
      <c r="J9" s="36">
        <v>4.8</v>
      </c>
      <c r="K9" s="12">
        <f t="shared" si="0"/>
        <v>43.199999999999996</v>
      </c>
    </row>
    <row r="10" spans="1:14" x14ac:dyDescent="0.2">
      <c r="A10" s="62" t="s">
        <v>33</v>
      </c>
      <c r="B10" s="62"/>
      <c r="C10" s="62"/>
      <c r="D10" s="36">
        <v>0</v>
      </c>
      <c r="E10" s="36">
        <v>9.52</v>
      </c>
      <c r="F10" s="36">
        <v>7.48</v>
      </c>
      <c r="G10" s="36">
        <v>7.48</v>
      </c>
      <c r="H10" s="36">
        <v>9.52</v>
      </c>
      <c r="I10" s="36">
        <v>6.8</v>
      </c>
      <c r="J10" s="36">
        <v>4.8</v>
      </c>
      <c r="K10" s="12">
        <f t="shared" si="0"/>
        <v>45.599999999999994</v>
      </c>
    </row>
    <row r="11" spans="1:14" x14ac:dyDescent="0.2">
      <c r="A11" s="62" t="s">
        <v>34</v>
      </c>
      <c r="B11" s="62"/>
      <c r="C11" s="62"/>
      <c r="D11" s="36">
        <v>0</v>
      </c>
      <c r="E11" s="36">
        <v>9.52</v>
      </c>
      <c r="F11" s="36">
        <v>3.08</v>
      </c>
      <c r="G11" s="36">
        <v>5.5</v>
      </c>
      <c r="H11" s="36">
        <v>8.3999999999999986</v>
      </c>
      <c r="I11" s="36">
        <v>4.8</v>
      </c>
      <c r="J11" s="36">
        <v>4.8</v>
      </c>
      <c r="K11" s="12">
        <f t="shared" si="0"/>
        <v>36.1</v>
      </c>
    </row>
    <row r="12" spans="1:14" x14ac:dyDescent="0.2">
      <c r="A12" s="62" t="s">
        <v>35</v>
      </c>
      <c r="B12" s="62"/>
      <c r="C12" s="62"/>
      <c r="D12" s="36">
        <v>0</v>
      </c>
      <c r="E12" s="36">
        <v>9.52</v>
      </c>
      <c r="F12" s="36">
        <v>5.28</v>
      </c>
      <c r="G12" s="36">
        <v>7.7000000000000011</v>
      </c>
      <c r="H12" s="36">
        <v>9.52</v>
      </c>
      <c r="I12" s="36">
        <v>6.8</v>
      </c>
      <c r="J12" s="36">
        <v>6.8</v>
      </c>
      <c r="K12" s="12">
        <f t="shared" si="0"/>
        <v>45.61999999999999</v>
      </c>
    </row>
    <row r="13" spans="1:14" x14ac:dyDescent="0.2">
      <c r="A13" s="62" t="s">
        <v>36</v>
      </c>
      <c r="B13" s="62"/>
      <c r="C13" s="62"/>
      <c r="D13" s="36">
        <v>0</v>
      </c>
      <c r="E13" s="36">
        <v>9.52</v>
      </c>
      <c r="F13" s="36">
        <v>6.6000000000000005</v>
      </c>
      <c r="G13" s="36">
        <v>7.0400000000000009</v>
      </c>
      <c r="H13" s="36">
        <v>8.9599999999999991</v>
      </c>
      <c r="I13" s="36">
        <v>6.4</v>
      </c>
      <c r="J13" s="36">
        <v>6.8</v>
      </c>
      <c r="K13" s="12">
        <f t="shared" si="0"/>
        <v>45.32</v>
      </c>
    </row>
    <row r="14" spans="1:14" x14ac:dyDescent="0.2">
      <c r="A14" s="62" t="s">
        <v>37</v>
      </c>
      <c r="B14" s="62"/>
      <c r="C14" s="62"/>
      <c r="D14" s="36">
        <v>0</v>
      </c>
      <c r="E14" s="36">
        <v>8.3999999999999986</v>
      </c>
      <c r="F14" s="36">
        <v>6.6000000000000005</v>
      </c>
      <c r="G14" s="36">
        <v>7.48</v>
      </c>
      <c r="H14" s="36">
        <v>9.2399999999999984</v>
      </c>
      <c r="I14" s="36">
        <v>6</v>
      </c>
      <c r="J14" s="36">
        <v>4.8</v>
      </c>
      <c r="K14" s="12">
        <f t="shared" si="0"/>
        <v>42.519999999999996</v>
      </c>
    </row>
  </sheetData>
  <mergeCells count="12">
    <mergeCell ref="A13:C13"/>
    <mergeCell ref="A14:C14"/>
    <mergeCell ref="A12:C12"/>
    <mergeCell ref="A11:C11"/>
    <mergeCell ref="A3:C3"/>
    <mergeCell ref="A4:C4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M26" sqref="M26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9">
        <v>0</v>
      </c>
      <c r="E4" s="39">
        <v>11.2</v>
      </c>
      <c r="F4" s="39">
        <v>8.8000000000000007</v>
      </c>
      <c r="G4" s="39">
        <v>8.8000000000000007</v>
      </c>
      <c r="H4" s="39">
        <v>14</v>
      </c>
      <c r="I4" s="39">
        <v>10</v>
      </c>
      <c r="J4" s="39">
        <v>8</v>
      </c>
      <c r="K4" s="12">
        <f>SUM(E4:J4)</f>
        <v>60.8</v>
      </c>
    </row>
    <row r="5" spans="1:11" x14ac:dyDescent="0.2">
      <c r="A5" s="62" t="s">
        <v>28</v>
      </c>
      <c r="B5" s="62"/>
      <c r="C5" s="62"/>
      <c r="D5" s="39">
        <v>0</v>
      </c>
      <c r="E5" s="39">
        <v>14</v>
      </c>
      <c r="F5" s="39">
        <v>11</v>
      </c>
      <c r="G5" s="39">
        <v>11</v>
      </c>
      <c r="H5" s="39">
        <v>14</v>
      </c>
      <c r="I5" s="39">
        <v>10</v>
      </c>
      <c r="J5" s="39">
        <v>10</v>
      </c>
      <c r="K5" s="12">
        <f t="shared" ref="K5:K14" si="0">SUM(E5:J5)</f>
        <v>70</v>
      </c>
    </row>
    <row r="6" spans="1:11" x14ac:dyDescent="0.2">
      <c r="A6" s="62" t="s">
        <v>29</v>
      </c>
      <c r="B6" s="62"/>
      <c r="C6" s="62"/>
      <c r="D6" s="39">
        <v>0</v>
      </c>
      <c r="E6" s="39">
        <v>14</v>
      </c>
      <c r="F6" s="39">
        <v>11</v>
      </c>
      <c r="G6" s="39">
        <v>11</v>
      </c>
      <c r="H6" s="39">
        <v>14</v>
      </c>
      <c r="I6" s="39">
        <v>10</v>
      </c>
      <c r="J6" s="39">
        <v>10</v>
      </c>
      <c r="K6" s="12">
        <f t="shared" si="0"/>
        <v>70</v>
      </c>
    </row>
    <row r="7" spans="1:11" x14ac:dyDescent="0.2">
      <c r="A7" s="62" t="s">
        <v>30</v>
      </c>
      <c r="B7" s="62"/>
      <c r="C7" s="62"/>
      <c r="D7" s="39">
        <v>0</v>
      </c>
      <c r="E7" s="39">
        <v>14</v>
      </c>
      <c r="F7" s="39">
        <v>8.8000000000000007</v>
      </c>
      <c r="G7" s="39">
        <v>8.8000000000000007</v>
      </c>
      <c r="H7" s="39">
        <v>11.2</v>
      </c>
      <c r="I7" s="39">
        <v>10</v>
      </c>
      <c r="J7" s="39">
        <v>6</v>
      </c>
      <c r="K7" s="12">
        <f t="shared" si="0"/>
        <v>58.8</v>
      </c>
    </row>
    <row r="8" spans="1:11" x14ac:dyDescent="0.2">
      <c r="A8" s="62" t="s">
        <v>31</v>
      </c>
      <c r="B8" s="62"/>
      <c r="C8" s="62"/>
      <c r="D8" s="39">
        <v>0</v>
      </c>
      <c r="E8" s="39">
        <v>14</v>
      </c>
      <c r="F8" s="39">
        <v>6.6000000000000005</v>
      </c>
      <c r="G8" s="39">
        <v>11</v>
      </c>
      <c r="H8" s="39">
        <v>14</v>
      </c>
      <c r="I8" s="39">
        <v>10</v>
      </c>
      <c r="J8" s="39">
        <v>8</v>
      </c>
      <c r="K8" s="12">
        <f t="shared" si="0"/>
        <v>63.6</v>
      </c>
    </row>
    <row r="9" spans="1:11" x14ac:dyDescent="0.2">
      <c r="A9" s="62" t="s">
        <v>32</v>
      </c>
      <c r="B9" s="62"/>
      <c r="C9" s="62"/>
      <c r="D9" s="39">
        <v>0</v>
      </c>
      <c r="E9" s="39">
        <v>14</v>
      </c>
      <c r="F9" s="39">
        <v>11</v>
      </c>
      <c r="G9" s="39">
        <v>11</v>
      </c>
      <c r="H9" s="39">
        <v>14</v>
      </c>
      <c r="I9" s="39">
        <v>10</v>
      </c>
      <c r="J9" s="39">
        <v>8</v>
      </c>
      <c r="K9" s="12">
        <f t="shared" si="0"/>
        <v>68</v>
      </c>
    </row>
    <row r="10" spans="1:11" x14ac:dyDescent="0.2">
      <c r="A10" s="62" t="s">
        <v>33</v>
      </c>
      <c r="B10" s="62"/>
      <c r="C10" s="62"/>
      <c r="D10" s="39">
        <v>0</v>
      </c>
      <c r="E10" s="39">
        <v>14</v>
      </c>
      <c r="F10" s="39">
        <v>11</v>
      </c>
      <c r="G10" s="39">
        <v>11</v>
      </c>
      <c r="H10" s="39">
        <v>14</v>
      </c>
      <c r="I10" s="39">
        <v>10</v>
      </c>
      <c r="J10" s="39">
        <v>10</v>
      </c>
      <c r="K10" s="12">
        <f t="shared" si="0"/>
        <v>70</v>
      </c>
    </row>
    <row r="11" spans="1:11" x14ac:dyDescent="0.2">
      <c r="A11" s="62" t="s">
        <v>34</v>
      </c>
      <c r="B11" s="62"/>
      <c r="C11" s="62"/>
      <c r="D11" s="39">
        <v>0</v>
      </c>
      <c r="E11" s="39">
        <v>8.3999999999999986</v>
      </c>
      <c r="F11" s="39">
        <v>8.8000000000000007</v>
      </c>
      <c r="G11" s="39">
        <v>11</v>
      </c>
      <c r="H11" s="39">
        <v>14</v>
      </c>
      <c r="I11" s="39">
        <v>8</v>
      </c>
      <c r="J11" s="39">
        <v>10</v>
      </c>
      <c r="K11" s="12">
        <f t="shared" si="0"/>
        <v>60.2</v>
      </c>
    </row>
    <row r="12" spans="1:11" x14ac:dyDescent="0.2">
      <c r="A12" s="62" t="s">
        <v>35</v>
      </c>
      <c r="B12" s="62"/>
      <c r="C12" s="62"/>
      <c r="D12" s="39">
        <v>0</v>
      </c>
      <c r="E12" s="39">
        <v>11.2</v>
      </c>
      <c r="F12" s="39">
        <v>8.8000000000000007</v>
      </c>
      <c r="G12" s="39">
        <v>8.8000000000000007</v>
      </c>
      <c r="H12" s="39">
        <v>14</v>
      </c>
      <c r="I12" s="39">
        <v>8</v>
      </c>
      <c r="J12" s="39">
        <v>10</v>
      </c>
      <c r="K12" s="12">
        <f t="shared" si="0"/>
        <v>60.8</v>
      </c>
    </row>
    <row r="13" spans="1:11" x14ac:dyDescent="0.2">
      <c r="A13" s="62" t="s">
        <v>36</v>
      </c>
      <c r="B13" s="62"/>
      <c r="C13" s="62"/>
      <c r="D13" s="39">
        <v>0</v>
      </c>
      <c r="E13" s="39">
        <v>14</v>
      </c>
      <c r="F13" s="39">
        <v>11</v>
      </c>
      <c r="G13" s="39">
        <v>11</v>
      </c>
      <c r="H13" s="39">
        <v>14</v>
      </c>
      <c r="I13" s="39">
        <v>8</v>
      </c>
      <c r="J13" s="39">
        <v>10</v>
      </c>
      <c r="K13" s="12">
        <f t="shared" si="0"/>
        <v>68</v>
      </c>
    </row>
    <row r="14" spans="1:11" x14ac:dyDescent="0.2">
      <c r="A14" s="62" t="s">
        <v>37</v>
      </c>
      <c r="B14" s="62"/>
      <c r="C14" s="62"/>
      <c r="D14" s="39">
        <v>0</v>
      </c>
      <c r="E14" s="39">
        <v>14</v>
      </c>
      <c r="F14" s="39">
        <v>8.8000000000000007</v>
      </c>
      <c r="G14" s="39">
        <v>11</v>
      </c>
      <c r="H14" s="39">
        <v>11.2</v>
      </c>
      <c r="I14" s="39">
        <v>8</v>
      </c>
      <c r="J14" s="39">
        <v>8</v>
      </c>
      <c r="K14" s="12">
        <f t="shared" si="0"/>
        <v>61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12">
    <mergeCell ref="A14:C14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O19" sqref="O19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9">
        <v>0</v>
      </c>
      <c r="E4" s="39">
        <v>6.72</v>
      </c>
      <c r="F4" s="39">
        <v>4.8400000000000007</v>
      </c>
      <c r="G4" s="39">
        <v>3.08</v>
      </c>
      <c r="H4" s="39">
        <v>9.52</v>
      </c>
      <c r="I4" s="39">
        <v>6.6</v>
      </c>
      <c r="J4" s="39">
        <v>4.8</v>
      </c>
      <c r="K4" s="34">
        <f>SUM(E4:J4)</f>
        <v>35.559999999999995</v>
      </c>
    </row>
    <row r="5" spans="1:11" x14ac:dyDescent="0.2">
      <c r="A5" s="62" t="s">
        <v>28</v>
      </c>
      <c r="B5" s="62"/>
      <c r="C5" s="62"/>
      <c r="D5" s="39">
        <v>0</v>
      </c>
      <c r="E5" s="39">
        <v>8.3999999999999986</v>
      </c>
      <c r="F5" s="39">
        <v>7.48</v>
      </c>
      <c r="G5" s="39">
        <v>5.28</v>
      </c>
      <c r="H5" s="39">
        <v>9.52</v>
      </c>
      <c r="I5" s="39">
        <v>6.6</v>
      </c>
      <c r="J5" s="39">
        <v>6.8</v>
      </c>
      <c r="K5" s="34">
        <f t="shared" ref="K5:K14" si="0">SUM(E5:J5)</f>
        <v>44.08</v>
      </c>
    </row>
    <row r="6" spans="1:11" x14ac:dyDescent="0.2">
      <c r="A6" s="62" t="s">
        <v>29</v>
      </c>
      <c r="B6" s="62"/>
      <c r="C6" s="62"/>
      <c r="D6" s="39">
        <v>0</v>
      </c>
      <c r="E6" s="39">
        <v>5.6</v>
      </c>
      <c r="F6" s="39">
        <v>4.4000000000000004</v>
      </c>
      <c r="G6" s="39">
        <v>4.4000000000000004</v>
      </c>
      <c r="H6" s="39">
        <v>5.6</v>
      </c>
      <c r="I6" s="39">
        <v>4</v>
      </c>
      <c r="J6" s="39">
        <v>4</v>
      </c>
      <c r="K6" s="34">
        <f t="shared" si="0"/>
        <v>28</v>
      </c>
    </row>
    <row r="7" spans="1:11" x14ac:dyDescent="0.2">
      <c r="A7" s="62" t="s">
        <v>30</v>
      </c>
      <c r="B7" s="62"/>
      <c r="C7" s="62"/>
      <c r="D7" s="39">
        <v>0</v>
      </c>
      <c r="E7" s="39">
        <v>8.68</v>
      </c>
      <c r="F7" s="39">
        <v>6.8200000000000012</v>
      </c>
      <c r="G7" s="39">
        <v>6.6000000000000005</v>
      </c>
      <c r="H7" s="39">
        <v>8.3999999999999986</v>
      </c>
      <c r="I7" s="39">
        <v>5</v>
      </c>
      <c r="J7" s="39">
        <v>5.2</v>
      </c>
      <c r="K7" s="34">
        <f t="shared" si="0"/>
        <v>40.700000000000003</v>
      </c>
    </row>
    <row r="8" spans="1:11" x14ac:dyDescent="0.2">
      <c r="A8" s="62" t="s">
        <v>31</v>
      </c>
      <c r="B8" s="62"/>
      <c r="C8" s="62"/>
      <c r="D8" s="39">
        <v>0</v>
      </c>
      <c r="E8" s="39">
        <v>8.3999999999999986</v>
      </c>
      <c r="F8" s="39">
        <v>4.8400000000000007</v>
      </c>
      <c r="G8" s="39">
        <v>6.6000000000000005</v>
      </c>
      <c r="H8" s="39">
        <v>8.3999999999999986</v>
      </c>
      <c r="I8" s="39">
        <v>6</v>
      </c>
      <c r="J8" s="39">
        <v>6</v>
      </c>
      <c r="K8" s="34">
        <f t="shared" si="0"/>
        <v>40.239999999999995</v>
      </c>
    </row>
    <row r="9" spans="1:11" x14ac:dyDescent="0.2">
      <c r="A9" s="62" t="s">
        <v>32</v>
      </c>
      <c r="B9" s="62"/>
      <c r="C9" s="62"/>
      <c r="D9" s="39">
        <v>0</v>
      </c>
      <c r="E9" s="39">
        <v>6.72</v>
      </c>
      <c r="F9" s="39">
        <v>5.0599999999999996</v>
      </c>
      <c r="G9" s="39">
        <v>6.8200000000000012</v>
      </c>
      <c r="H9" s="39">
        <v>6.72</v>
      </c>
      <c r="I9" s="39">
        <v>4</v>
      </c>
      <c r="J9" s="39">
        <v>4</v>
      </c>
      <c r="K9" s="34">
        <f t="shared" si="0"/>
        <v>33.32</v>
      </c>
    </row>
    <row r="10" spans="1:11" x14ac:dyDescent="0.2">
      <c r="A10" s="62" t="s">
        <v>33</v>
      </c>
      <c r="B10" s="62"/>
      <c r="C10" s="62"/>
      <c r="D10" s="39">
        <v>0</v>
      </c>
      <c r="E10" s="39">
        <v>5.6</v>
      </c>
      <c r="F10" s="39">
        <v>4.4000000000000004</v>
      </c>
      <c r="G10" s="39">
        <v>4.4000000000000004</v>
      </c>
      <c r="H10" s="39">
        <v>5.6</v>
      </c>
      <c r="I10" s="39">
        <v>4</v>
      </c>
      <c r="J10" s="39">
        <v>4</v>
      </c>
      <c r="K10" s="34">
        <f t="shared" si="0"/>
        <v>28</v>
      </c>
    </row>
    <row r="11" spans="1:11" x14ac:dyDescent="0.2">
      <c r="A11" s="62" t="s">
        <v>34</v>
      </c>
      <c r="B11" s="62"/>
      <c r="C11" s="62"/>
      <c r="D11" s="39">
        <v>0</v>
      </c>
      <c r="E11" s="39">
        <v>9.7999999999999989</v>
      </c>
      <c r="F11" s="39">
        <v>3.08</v>
      </c>
      <c r="G11" s="39">
        <v>6.8200000000000012</v>
      </c>
      <c r="H11" s="39">
        <v>9.2399999999999984</v>
      </c>
      <c r="I11" s="39">
        <v>6</v>
      </c>
      <c r="J11" s="39">
        <v>6.4</v>
      </c>
      <c r="K11" s="34">
        <f t="shared" si="0"/>
        <v>41.339999999999996</v>
      </c>
    </row>
    <row r="12" spans="1:11" x14ac:dyDescent="0.2">
      <c r="A12" s="62" t="s">
        <v>35</v>
      </c>
      <c r="B12" s="62"/>
      <c r="C12" s="62"/>
      <c r="D12" s="39">
        <v>0</v>
      </c>
      <c r="E12" s="39">
        <v>5.6</v>
      </c>
      <c r="F12" s="39">
        <v>5.0599999999999996</v>
      </c>
      <c r="G12" s="39">
        <v>6.6000000000000005</v>
      </c>
      <c r="H12" s="39">
        <v>10.08</v>
      </c>
      <c r="I12" s="39">
        <v>5</v>
      </c>
      <c r="J12" s="39">
        <v>6.8</v>
      </c>
      <c r="K12" s="34">
        <f t="shared" si="0"/>
        <v>39.14</v>
      </c>
    </row>
    <row r="13" spans="1:11" x14ac:dyDescent="0.2">
      <c r="A13" s="62" t="s">
        <v>36</v>
      </c>
      <c r="B13" s="62"/>
      <c r="C13" s="62"/>
      <c r="D13" s="39">
        <v>0</v>
      </c>
      <c r="E13" s="39">
        <v>9.52</v>
      </c>
      <c r="F13" s="39">
        <v>7.26</v>
      </c>
      <c r="G13" s="39">
        <v>7.48</v>
      </c>
      <c r="H13" s="39">
        <v>9.7999999999999989</v>
      </c>
      <c r="I13" s="39">
        <v>6.8</v>
      </c>
      <c r="J13" s="39">
        <v>6.8</v>
      </c>
      <c r="K13" s="34">
        <f t="shared" si="0"/>
        <v>47.66</v>
      </c>
    </row>
    <row r="14" spans="1:11" x14ac:dyDescent="0.2">
      <c r="A14" s="62" t="s">
        <v>37</v>
      </c>
      <c r="B14" s="62"/>
      <c r="C14" s="62"/>
      <c r="D14" s="39">
        <v>0</v>
      </c>
      <c r="E14" s="39">
        <v>9.2399999999999984</v>
      </c>
      <c r="F14" s="39">
        <v>6.8200000000000012</v>
      </c>
      <c r="G14" s="39">
        <v>7.7000000000000011</v>
      </c>
      <c r="H14" s="39">
        <v>9.7999999999999989</v>
      </c>
      <c r="I14" s="39">
        <v>6.8</v>
      </c>
      <c r="J14" s="39">
        <v>6.8</v>
      </c>
      <c r="K14" s="34">
        <f t="shared" si="0"/>
        <v>47.159999999999989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2">
    <mergeCell ref="A3:C3"/>
    <mergeCell ref="A4:C4"/>
    <mergeCell ref="A5:C5"/>
    <mergeCell ref="A6:C6"/>
    <mergeCell ref="A11:C11"/>
    <mergeCell ref="A12:C12"/>
    <mergeCell ref="A13:C13"/>
    <mergeCell ref="A14:C14"/>
    <mergeCell ref="A7:C7"/>
    <mergeCell ref="A8:C8"/>
    <mergeCell ref="A9:C9"/>
    <mergeCell ref="A10:C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5"/>
  <sheetViews>
    <sheetView workbookViewId="0">
      <selection activeCell="P35" sqref="P35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40">
        <v>17.399999999999999</v>
      </c>
      <c r="E4" s="39">
        <v>5.6</v>
      </c>
      <c r="F4" s="39">
        <v>2.64</v>
      </c>
      <c r="G4" s="39">
        <v>3.3000000000000003</v>
      </c>
      <c r="H4" s="39">
        <v>4.1999999999999993</v>
      </c>
      <c r="I4" s="39">
        <v>3</v>
      </c>
      <c r="J4" s="39">
        <v>3</v>
      </c>
      <c r="K4" s="34">
        <f>SUM(E4:J4)</f>
        <v>21.740000000000002</v>
      </c>
    </row>
    <row r="5" spans="1:11" x14ac:dyDescent="0.2">
      <c r="A5" s="62" t="s">
        <v>28</v>
      </c>
      <c r="B5" s="62"/>
      <c r="C5" s="62"/>
      <c r="D5" s="40">
        <v>19.200000000000003</v>
      </c>
      <c r="E5" s="39">
        <v>5.6</v>
      </c>
      <c r="F5" s="39">
        <v>3.3000000000000003</v>
      </c>
      <c r="G5" s="39">
        <v>3.3000000000000003</v>
      </c>
      <c r="H5" s="39">
        <v>4.1999999999999993</v>
      </c>
      <c r="I5" s="39">
        <v>4</v>
      </c>
      <c r="J5" s="39">
        <v>3</v>
      </c>
      <c r="K5" s="34">
        <f>SUM(E5:J5)</f>
        <v>23.4</v>
      </c>
    </row>
    <row r="6" spans="1:11" x14ac:dyDescent="0.2">
      <c r="A6" s="62" t="s">
        <v>29</v>
      </c>
      <c r="B6" s="62"/>
      <c r="C6" s="62"/>
      <c r="D6" s="40">
        <v>10.8</v>
      </c>
      <c r="E6" s="39">
        <v>7</v>
      </c>
      <c r="F6" s="39">
        <v>5.5</v>
      </c>
      <c r="G6" s="39">
        <v>4.8400000000000007</v>
      </c>
      <c r="H6" s="39">
        <v>7</v>
      </c>
      <c r="I6" s="39">
        <v>2</v>
      </c>
      <c r="J6" s="39">
        <v>2</v>
      </c>
      <c r="K6" s="34">
        <f t="shared" ref="K6:K14" si="0">SUM(E6:J6)</f>
        <v>28.34</v>
      </c>
    </row>
    <row r="7" spans="1:11" x14ac:dyDescent="0.2">
      <c r="A7" s="62" t="s">
        <v>30</v>
      </c>
      <c r="B7" s="62"/>
      <c r="C7" s="62"/>
      <c r="D7" s="40">
        <v>19.200000000000003</v>
      </c>
      <c r="E7" s="39">
        <v>9.7999999999999989</v>
      </c>
      <c r="F7" s="39">
        <v>7.7000000000000011</v>
      </c>
      <c r="G7" s="39">
        <v>7.7000000000000011</v>
      </c>
      <c r="H7" s="39">
        <v>9.7999999999999989</v>
      </c>
      <c r="I7" s="39">
        <v>6</v>
      </c>
      <c r="J7" s="39">
        <v>4.8</v>
      </c>
      <c r="K7" s="34">
        <f t="shared" si="0"/>
        <v>45.8</v>
      </c>
    </row>
    <row r="8" spans="1:11" x14ac:dyDescent="0.2">
      <c r="A8" s="62" t="s">
        <v>31</v>
      </c>
      <c r="B8" s="62"/>
      <c r="C8" s="62"/>
      <c r="D8" s="40">
        <v>18</v>
      </c>
      <c r="E8" s="39">
        <v>7</v>
      </c>
      <c r="F8" s="39">
        <v>2.64</v>
      </c>
      <c r="G8" s="39">
        <v>3.3000000000000003</v>
      </c>
      <c r="H8" s="39">
        <v>4.1999999999999993</v>
      </c>
      <c r="I8" s="39">
        <v>3</v>
      </c>
      <c r="J8" s="39">
        <v>2.6</v>
      </c>
      <c r="K8" s="34">
        <f t="shared" si="0"/>
        <v>22.740000000000002</v>
      </c>
    </row>
    <row r="9" spans="1:11" x14ac:dyDescent="0.2">
      <c r="A9" s="62" t="s">
        <v>32</v>
      </c>
      <c r="B9" s="62"/>
      <c r="C9" s="62"/>
      <c r="D9" s="40">
        <v>15.600000000000001</v>
      </c>
      <c r="E9" s="39">
        <v>4.1999999999999993</v>
      </c>
      <c r="F9" s="39">
        <v>3.3000000000000003</v>
      </c>
      <c r="G9" s="39">
        <v>3.3000000000000003</v>
      </c>
      <c r="H9" s="39">
        <v>4.1999999999999993</v>
      </c>
      <c r="I9" s="39">
        <v>3</v>
      </c>
      <c r="J9" s="39">
        <v>3</v>
      </c>
      <c r="K9" s="34">
        <f t="shared" si="0"/>
        <v>21</v>
      </c>
    </row>
    <row r="10" spans="1:11" x14ac:dyDescent="0.2">
      <c r="A10" s="62" t="s">
        <v>33</v>
      </c>
      <c r="B10" s="62"/>
      <c r="C10" s="62"/>
      <c r="D10" s="40">
        <v>16.200000000000003</v>
      </c>
      <c r="E10" s="39">
        <v>7</v>
      </c>
      <c r="F10" s="39">
        <v>5.5</v>
      </c>
      <c r="G10" s="39">
        <v>4.4000000000000004</v>
      </c>
      <c r="H10" s="39">
        <v>5.6</v>
      </c>
      <c r="I10" s="39">
        <v>4</v>
      </c>
      <c r="J10" s="39">
        <v>4</v>
      </c>
      <c r="K10" s="34">
        <f t="shared" si="0"/>
        <v>30.5</v>
      </c>
    </row>
    <row r="11" spans="1:11" x14ac:dyDescent="0.2">
      <c r="A11" s="62" t="s">
        <v>34</v>
      </c>
      <c r="B11" s="62"/>
      <c r="C11" s="62"/>
      <c r="D11" s="40">
        <v>14.399999999999999</v>
      </c>
      <c r="E11" s="39">
        <v>7</v>
      </c>
      <c r="F11" s="39">
        <v>3.08</v>
      </c>
      <c r="G11" s="39">
        <v>5.28</v>
      </c>
      <c r="H11" s="39">
        <v>6.72</v>
      </c>
      <c r="I11" s="39">
        <v>5</v>
      </c>
      <c r="J11" s="39">
        <v>2.8</v>
      </c>
      <c r="K11" s="34">
        <f t="shared" si="0"/>
        <v>29.88</v>
      </c>
    </row>
    <row r="12" spans="1:11" x14ac:dyDescent="0.2">
      <c r="A12" s="62" t="s">
        <v>35</v>
      </c>
      <c r="B12" s="62"/>
      <c r="C12" s="62"/>
      <c r="D12" s="40">
        <v>19.799999999999997</v>
      </c>
      <c r="E12" s="39">
        <v>11.76</v>
      </c>
      <c r="F12" s="39">
        <v>9.4600000000000009</v>
      </c>
      <c r="G12" s="39">
        <v>8.8000000000000007</v>
      </c>
      <c r="H12" s="39">
        <v>9.7999999999999989</v>
      </c>
      <c r="I12" s="39">
        <v>7</v>
      </c>
      <c r="J12" s="39">
        <v>7</v>
      </c>
      <c r="K12" s="34">
        <f t="shared" si="0"/>
        <v>53.82</v>
      </c>
    </row>
    <row r="13" spans="1:11" x14ac:dyDescent="0.2">
      <c r="A13" s="62" t="s">
        <v>36</v>
      </c>
      <c r="B13" s="62"/>
      <c r="C13" s="62"/>
      <c r="D13" s="40">
        <v>15.600000000000001</v>
      </c>
      <c r="E13" s="39">
        <v>8.3999999999999986</v>
      </c>
      <c r="F13" s="39">
        <v>6.6000000000000005</v>
      </c>
      <c r="G13" s="39">
        <v>6.6000000000000005</v>
      </c>
      <c r="H13" s="39">
        <v>8.3999999999999986</v>
      </c>
      <c r="I13" s="39">
        <v>6</v>
      </c>
      <c r="J13" s="39">
        <v>6</v>
      </c>
      <c r="K13" s="34">
        <f t="shared" si="0"/>
        <v>42</v>
      </c>
    </row>
    <row r="14" spans="1:11" x14ac:dyDescent="0.2">
      <c r="A14" s="62" t="s">
        <v>37</v>
      </c>
      <c r="B14" s="62"/>
      <c r="C14" s="62"/>
      <c r="D14" s="40">
        <v>18</v>
      </c>
      <c r="E14" s="39">
        <v>5.6</v>
      </c>
      <c r="F14" s="39">
        <v>4.4000000000000004</v>
      </c>
      <c r="G14" s="39">
        <v>4.4000000000000004</v>
      </c>
      <c r="H14" s="39">
        <v>5.6</v>
      </c>
      <c r="I14" s="39">
        <v>4</v>
      </c>
      <c r="J14" s="39">
        <v>3</v>
      </c>
      <c r="K14" s="34">
        <f t="shared" si="0"/>
        <v>27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2">
    <mergeCell ref="A14:C14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A3" workbookViewId="0">
      <selection activeCell="W24" sqref="W24"/>
    </sheetView>
  </sheetViews>
  <sheetFormatPr defaultColWidth="9.140625" defaultRowHeight="15" x14ac:dyDescent="0.2"/>
  <cols>
    <col min="1" max="1" width="33" style="17" customWidth="1"/>
    <col min="2" max="14" width="7.7109375" style="17" customWidth="1"/>
    <col min="15" max="16" width="7.5703125" style="17" customWidth="1"/>
    <col min="17" max="19" width="7.7109375" style="17" customWidth="1"/>
    <col min="20" max="16384" width="9.140625" style="17"/>
  </cols>
  <sheetData>
    <row r="1" spans="1:22" ht="15.75" x14ac:dyDescent="0.25">
      <c r="A1" s="14" t="s">
        <v>16</v>
      </c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6"/>
      <c r="Q1" s="16"/>
    </row>
    <row r="2" spans="1:22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6"/>
      <c r="Q2" s="16"/>
    </row>
    <row r="3" spans="1:22" ht="15.75" x14ac:dyDescent="0.25">
      <c r="A3" s="66" t="s">
        <v>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6"/>
      <c r="Q3" s="16"/>
    </row>
    <row r="4" spans="1:2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8"/>
      <c r="O4" s="18"/>
      <c r="P4" s="19"/>
      <c r="Q4" s="19"/>
    </row>
    <row r="5" spans="1:22" ht="15.75" x14ac:dyDescent="0.25">
      <c r="N5" s="64" t="s">
        <v>22</v>
      </c>
      <c r="O5" s="64"/>
      <c r="P5" s="20"/>
      <c r="Q5" s="21"/>
      <c r="R5" s="65" t="s">
        <v>23</v>
      </c>
      <c r="S5" s="65"/>
      <c r="T5" s="21"/>
      <c r="U5" s="64" t="s">
        <v>24</v>
      </c>
      <c r="V5" s="64"/>
    </row>
    <row r="6" spans="1:22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3" t="s">
        <v>38</v>
      </c>
      <c r="J6" s="23" t="s">
        <v>39</v>
      </c>
      <c r="K6" s="23" t="s">
        <v>40</v>
      </c>
      <c r="L6" s="23" t="s">
        <v>41</v>
      </c>
      <c r="M6" s="23" t="s">
        <v>42</v>
      </c>
      <c r="N6" s="23" t="s">
        <v>17</v>
      </c>
      <c r="O6" s="32" t="s">
        <v>18</v>
      </c>
      <c r="Q6" s="24" t="str">
        <f>M6</f>
        <v>Evaluator 12</v>
      </c>
      <c r="R6" s="23" t="s">
        <v>20</v>
      </c>
      <c r="S6" s="32" t="s">
        <v>19</v>
      </c>
      <c r="U6" s="23" t="s">
        <v>1</v>
      </c>
      <c r="V6" s="32" t="s">
        <v>21</v>
      </c>
    </row>
    <row r="7" spans="1:22" ht="16.5" customHeight="1" x14ac:dyDescent="0.2">
      <c r="A7" s="29" t="str">
        <f>'Evaluator 11'!A4:D4</f>
        <v>Global Solutions Group</v>
      </c>
      <c r="B7" s="26">
        <f>'Evaluator 1'!K4</f>
        <v>36.76</v>
      </c>
      <c r="C7" s="26">
        <f>'Evaluator 2'!K4</f>
        <v>41.3</v>
      </c>
      <c r="D7" s="26">
        <f>'Evaluator 3'!K4</f>
        <v>44.8</v>
      </c>
      <c r="E7" s="26">
        <f>'Evaluator 4'!K4</f>
        <v>32.18</v>
      </c>
      <c r="F7" s="26">
        <f>'Evaluator 5'!K4</f>
        <v>30.200000000000003</v>
      </c>
      <c r="G7" s="26">
        <f>'Evaluator 6'!K4</f>
        <v>33.699999999999996</v>
      </c>
      <c r="H7" s="26">
        <f>'Evaluator 7'!K4</f>
        <v>42</v>
      </c>
      <c r="I7" s="26">
        <f>'Evaluator 8'!K4</f>
        <v>62.58</v>
      </c>
      <c r="J7" s="26">
        <f>'Evaluator 9'!K4</f>
        <v>34.04</v>
      </c>
      <c r="K7" s="26">
        <f>'Evaluator 10'!K4</f>
        <v>60.8</v>
      </c>
      <c r="L7" s="26">
        <f>'Evaluator 11'!K4</f>
        <v>35.559999999999995</v>
      </c>
      <c r="M7" s="26">
        <f>'Evaluator 12'!K4</f>
        <v>21.740000000000002</v>
      </c>
      <c r="N7" s="26">
        <f>AVERAGE(B7:M7)</f>
        <v>39.638333333333335</v>
      </c>
      <c r="O7" s="33">
        <f>RANK(N7,$N$7:$N$17,0)</f>
        <v>11</v>
      </c>
      <c r="Q7" s="27">
        <f>'Evaluator 12'!D4</f>
        <v>17.399999999999999</v>
      </c>
      <c r="R7" s="26">
        <f>AVERAGE(Q7)</f>
        <v>17.399999999999999</v>
      </c>
      <c r="S7" s="33">
        <f>RANK(R7,$R$7:$R$17,0)</f>
        <v>6</v>
      </c>
      <c r="U7" s="28">
        <f>N7+R7</f>
        <v>57.038333333333334</v>
      </c>
      <c r="V7" s="33">
        <f>RANK(U7,$U$7:$U$17,0)</f>
        <v>10</v>
      </c>
    </row>
    <row r="8" spans="1:22" ht="16.5" customHeight="1" x14ac:dyDescent="0.2">
      <c r="A8" s="30" t="str">
        <f>'Evaluator 11'!A5:D5</f>
        <v>Hied Inc</v>
      </c>
      <c r="B8" s="26">
        <f>'Evaluator 1'!K5</f>
        <v>41.78</v>
      </c>
      <c r="C8" s="26">
        <f>'Evaluator 2'!K5</f>
        <v>52.3</v>
      </c>
      <c r="D8" s="26">
        <f>'Evaluator 3'!K5</f>
        <v>53.8</v>
      </c>
      <c r="E8" s="26">
        <f>'Evaluator 4'!K5</f>
        <v>54.2</v>
      </c>
      <c r="F8" s="26">
        <f>'Evaluator 5'!K5</f>
        <v>49.2</v>
      </c>
      <c r="G8" s="26">
        <f>'Evaluator 6'!K5</f>
        <v>28.8</v>
      </c>
      <c r="H8" s="26">
        <f>'Evaluator 7'!K5</f>
        <v>35</v>
      </c>
      <c r="I8" s="26">
        <f>'Evaluator 8'!K5</f>
        <v>62.78</v>
      </c>
      <c r="J8" s="26">
        <f>'Evaluator 9'!K5</f>
        <v>47.599999999999994</v>
      </c>
      <c r="K8" s="26">
        <f>'Evaluator 10'!K5</f>
        <v>70</v>
      </c>
      <c r="L8" s="26">
        <f>'Evaluator 11'!K5</f>
        <v>44.08</v>
      </c>
      <c r="M8" s="26">
        <f>'Evaluator 12'!K5</f>
        <v>23.4</v>
      </c>
      <c r="N8" s="26">
        <f t="shared" ref="N8:N17" si="0">AVERAGE(B8:M8)</f>
        <v>46.911666666666669</v>
      </c>
      <c r="O8" s="33">
        <f t="shared" ref="O8:O17" si="1">RANK(N8,$N$7:$N$17,0)</f>
        <v>4</v>
      </c>
      <c r="Q8" s="27">
        <f>'Evaluator 12'!D5</f>
        <v>19.200000000000003</v>
      </c>
      <c r="R8" s="26">
        <f t="shared" ref="R8:R17" si="2">AVERAGE(Q8)</f>
        <v>19.200000000000003</v>
      </c>
      <c r="S8" s="33">
        <f t="shared" ref="S8:S17" si="3">RANK(R8,$R$7:$R$17,0)</f>
        <v>2</v>
      </c>
      <c r="U8" s="28">
        <f t="shared" ref="U8:U17" si="4">N8+R8</f>
        <v>66.111666666666679</v>
      </c>
      <c r="V8" s="33">
        <f t="shared" ref="V8:V17" si="5">RANK(U8,$U$7:$U$17,0)</f>
        <v>3</v>
      </c>
    </row>
    <row r="9" spans="1:22" ht="16.5" customHeight="1" x14ac:dyDescent="0.2">
      <c r="A9" s="30" t="str">
        <f>'Evaluator 11'!A6:D6</f>
        <v>Infolock</v>
      </c>
      <c r="B9" s="26">
        <f>'Evaluator 1'!K6</f>
        <v>43.819999999999993</v>
      </c>
      <c r="C9" s="26">
        <f>'Evaluator 2'!K6</f>
        <v>37</v>
      </c>
      <c r="D9" s="26">
        <f>'Evaluator 3'!K6</f>
        <v>32</v>
      </c>
      <c r="E9" s="26">
        <f>'Evaluator 4'!K6</f>
        <v>38.08</v>
      </c>
      <c r="F9" s="26">
        <f>'Evaluator 5'!K6</f>
        <v>47.6</v>
      </c>
      <c r="G9" s="26">
        <f>'Evaluator 6'!K6</f>
        <v>34</v>
      </c>
      <c r="H9" s="26">
        <f>'Evaluator 7'!K6</f>
        <v>56</v>
      </c>
      <c r="I9" s="26">
        <f>'Evaluator 8'!K6</f>
        <v>63</v>
      </c>
      <c r="J9" s="26">
        <f>'Evaluator 9'!K6</f>
        <v>44.36</v>
      </c>
      <c r="K9" s="26">
        <f>'Evaluator 10'!K6</f>
        <v>70</v>
      </c>
      <c r="L9" s="26">
        <f>'Evaluator 11'!K6</f>
        <v>28</v>
      </c>
      <c r="M9" s="26">
        <f>'Evaluator 12'!K6</f>
        <v>28.34</v>
      </c>
      <c r="N9" s="26">
        <f t="shared" si="0"/>
        <v>43.516666666666673</v>
      </c>
      <c r="O9" s="33">
        <f t="shared" si="1"/>
        <v>8</v>
      </c>
      <c r="Q9" s="27">
        <f>'Evaluator 12'!D6</f>
        <v>10.8</v>
      </c>
      <c r="R9" s="26">
        <f t="shared" si="2"/>
        <v>10.8</v>
      </c>
      <c r="S9" s="33">
        <f t="shared" si="3"/>
        <v>11</v>
      </c>
      <c r="U9" s="28">
        <f t="shared" si="4"/>
        <v>54.316666666666677</v>
      </c>
      <c r="V9" s="33">
        <f t="shared" si="5"/>
        <v>11</v>
      </c>
    </row>
    <row r="10" spans="1:22" x14ac:dyDescent="0.2">
      <c r="A10" s="30" t="str">
        <f>'Evaluator 11'!A7:D7</f>
        <v>Kudelski Security</v>
      </c>
      <c r="B10" s="26">
        <f>'Evaluator 1'!K7</f>
        <v>41.68</v>
      </c>
      <c r="C10" s="26">
        <f>'Evaluator 2'!K7</f>
        <v>61.2</v>
      </c>
      <c r="D10" s="26">
        <f>'Evaluator 3'!K7</f>
        <v>57</v>
      </c>
      <c r="E10" s="26">
        <f>'Evaluator 4'!K7</f>
        <v>59.4</v>
      </c>
      <c r="F10" s="26">
        <f>'Evaluator 5'!K7</f>
        <v>30</v>
      </c>
      <c r="G10" s="26">
        <f>'Evaluator 6'!K7</f>
        <v>63.9</v>
      </c>
      <c r="H10" s="26">
        <f>'Evaluator 7'!K7</f>
        <v>42</v>
      </c>
      <c r="I10" s="26">
        <f>'Evaluator 8'!K7</f>
        <v>62.78</v>
      </c>
      <c r="J10" s="26">
        <f>'Evaluator 9'!K7</f>
        <v>43.48</v>
      </c>
      <c r="K10" s="26">
        <f>'Evaluator 10'!K7</f>
        <v>58.8</v>
      </c>
      <c r="L10" s="26">
        <f>'Evaluator 11'!K7</f>
        <v>40.700000000000003</v>
      </c>
      <c r="M10" s="26">
        <f>'Evaluator 12'!K7</f>
        <v>45.8</v>
      </c>
      <c r="N10" s="26">
        <f t="shared" si="0"/>
        <v>50.561666666666667</v>
      </c>
      <c r="O10" s="33">
        <f t="shared" si="1"/>
        <v>1</v>
      </c>
      <c r="Q10" s="27">
        <f>'Evaluator 12'!D7</f>
        <v>19.200000000000003</v>
      </c>
      <c r="R10" s="26">
        <f t="shared" si="2"/>
        <v>19.200000000000003</v>
      </c>
      <c r="S10" s="33">
        <f t="shared" si="3"/>
        <v>2</v>
      </c>
      <c r="U10" s="28">
        <f t="shared" si="4"/>
        <v>69.76166666666667</v>
      </c>
      <c r="V10" s="33">
        <f>RANK(U10,$U$7:$U$17,0)</f>
        <v>1</v>
      </c>
    </row>
    <row r="11" spans="1:22" x14ac:dyDescent="0.2">
      <c r="A11" s="30" t="str">
        <f>'Evaluator 11'!A8:D8</f>
        <v>Layer 3 Communications</v>
      </c>
      <c r="B11" s="26">
        <f>'Evaluator 1'!K8</f>
        <v>38.479999999999997</v>
      </c>
      <c r="C11" s="26">
        <f>'Evaluator 2'!K8</f>
        <v>36.700000000000003</v>
      </c>
      <c r="D11" s="26">
        <f>'Evaluator 3'!K8</f>
        <v>40.9</v>
      </c>
      <c r="E11" s="26">
        <f>'Evaluator 4'!K8</f>
        <v>35.979999999999997</v>
      </c>
      <c r="F11" s="26">
        <f>'Evaluator 5'!K8</f>
        <v>37</v>
      </c>
      <c r="G11" s="26">
        <f>'Evaluator 6'!K8</f>
        <v>47.8</v>
      </c>
      <c r="H11" s="26">
        <f>'Evaluator 7'!K8</f>
        <v>48.8</v>
      </c>
      <c r="I11" s="26">
        <f>'Evaluator 8'!K8</f>
        <v>62.78</v>
      </c>
      <c r="J11" s="26">
        <f>'Evaluator 9'!K8</f>
        <v>39.92</v>
      </c>
      <c r="K11" s="26">
        <f>'Evaluator 10'!K8</f>
        <v>63.6</v>
      </c>
      <c r="L11" s="26">
        <f>'Evaluator 11'!K8</f>
        <v>40.239999999999995</v>
      </c>
      <c r="M11" s="26">
        <f>'Evaluator 12'!K8</f>
        <v>22.740000000000002</v>
      </c>
      <c r="N11" s="26">
        <f t="shared" si="0"/>
        <v>42.911666666666669</v>
      </c>
      <c r="O11" s="33">
        <f t="shared" si="1"/>
        <v>10</v>
      </c>
      <c r="Q11" s="27">
        <f>'Evaluator 12'!D8</f>
        <v>18</v>
      </c>
      <c r="R11" s="26">
        <f t="shared" si="2"/>
        <v>18</v>
      </c>
      <c r="S11" s="33">
        <f t="shared" si="3"/>
        <v>4</v>
      </c>
      <c r="U11" s="28">
        <f t="shared" si="4"/>
        <v>60.911666666666669</v>
      </c>
      <c r="V11" s="33">
        <f t="shared" si="5"/>
        <v>6</v>
      </c>
    </row>
    <row r="12" spans="1:22" x14ac:dyDescent="0.2">
      <c r="A12" s="30" t="str">
        <f>'Evaluator 11'!A9:D9</f>
        <v>Norlem Technology</v>
      </c>
      <c r="B12" s="26">
        <f>'Evaluator 1'!K9</f>
        <v>43.199999999999996</v>
      </c>
      <c r="C12" s="26">
        <f>'Evaluator 2'!K9</f>
        <v>49.1</v>
      </c>
      <c r="D12" s="26">
        <f>'Evaluator 3'!K9</f>
        <v>45.6</v>
      </c>
      <c r="E12" s="26">
        <f>'Evaluator 4'!K9</f>
        <v>48.16</v>
      </c>
      <c r="F12" s="26">
        <f>'Evaluator 5'!K9</f>
        <v>39.200000000000003</v>
      </c>
      <c r="G12" s="26">
        <f>'Evaluator 6'!K9</f>
        <v>40.1</v>
      </c>
      <c r="H12" s="26">
        <f>'Evaluator 7'!K9</f>
        <v>39.799999999999997</v>
      </c>
      <c r="I12" s="26">
        <f>'Evaluator 8'!K9</f>
        <v>62.58</v>
      </c>
      <c r="J12" s="26">
        <f>'Evaluator 9'!K9</f>
        <v>41.44</v>
      </c>
      <c r="K12" s="26">
        <f>'Evaluator 10'!K9</f>
        <v>68</v>
      </c>
      <c r="L12" s="26">
        <f>'Evaluator 11'!K9</f>
        <v>33.32</v>
      </c>
      <c r="M12" s="26">
        <f>'Evaluator 12'!K9</f>
        <v>21</v>
      </c>
      <c r="N12" s="26">
        <f t="shared" si="0"/>
        <v>44.291666666666664</v>
      </c>
      <c r="O12" s="33">
        <f t="shared" si="1"/>
        <v>7</v>
      </c>
      <c r="Q12" s="27">
        <f>'Evaluator 12'!D9</f>
        <v>15.600000000000001</v>
      </c>
      <c r="R12" s="26">
        <f t="shared" si="2"/>
        <v>15.600000000000001</v>
      </c>
      <c r="S12" s="33">
        <f t="shared" si="3"/>
        <v>8</v>
      </c>
      <c r="U12" s="28">
        <f t="shared" si="4"/>
        <v>59.891666666666666</v>
      </c>
      <c r="V12" s="33">
        <f t="shared" si="5"/>
        <v>8</v>
      </c>
    </row>
    <row r="13" spans="1:22" x14ac:dyDescent="0.2">
      <c r="A13" s="30" t="str">
        <f>'Evaluator 11'!A10:D10</f>
        <v>Secure Smart Solutions - Crowdstrike</v>
      </c>
      <c r="B13" s="26">
        <f>'Evaluator 1'!K10</f>
        <v>45.599999999999994</v>
      </c>
      <c r="C13" s="26">
        <f>'Evaluator 2'!K10</f>
        <v>36.5</v>
      </c>
      <c r="D13" s="26">
        <f>'Evaluator 3'!K10</f>
        <v>55.3</v>
      </c>
      <c r="E13" s="26">
        <f>'Evaluator 4'!K10</f>
        <v>43.08</v>
      </c>
      <c r="F13" s="26">
        <f>'Evaluator 5'!K10</f>
        <v>30</v>
      </c>
      <c r="G13" s="26">
        <f>'Evaluator 6'!K10</f>
        <v>60.9</v>
      </c>
      <c r="H13" s="26">
        <f>'Evaluator 7'!K10</f>
        <v>35.200000000000003</v>
      </c>
      <c r="I13" s="26">
        <f>'Evaluator 8'!K10</f>
        <v>62.78</v>
      </c>
      <c r="J13" s="26">
        <f>'Evaluator 9'!K10</f>
        <v>37.699999999999996</v>
      </c>
      <c r="K13" s="26">
        <f>'Evaluator 10'!K10</f>
        <v>70</v>
      </c>
      <c r="L13" s="26">
        <f>'Evaluator 11'!K10</f>
        <v>28</v>
      </c>
      <c r="M13" s="26">
        <f>'Evaluator 12'!K10</f>
        <v>30.5</v>
      </c>
      <c r="N13" s="26">
        <f t="shared" si="0"/>
        <v>44.629999999999995</v>
      </c>
      <c r="O13" s="33">
        <f t="shared" si="1"/>
        <v>6</v>
      </c>
      <c r="Q13" s="27">
        <f>'Evaluator 12'!D10</f>
        <v>16.200000000000003</v>
      </c>
      <c r="R13" s="26">
        <f t="shared" si="2"/>
        <v>16.200000000000003</v>
      </c>
      <c r="S13" s="33">
        <f t="shared" si="3"/>
        <v>7</v>
      </c>
      <c r="U13" s="28">
        <f t="shared" si="4"/>
        <v>60.83</v>
      </c>
      <c r="V13" s="33">
        <f t="shared" si="5"/>
        <v>7</v>
      </c>
    </row>
    <row r="14" spans="1:22" x14ac:dyDescent="0.2">
      <c r="A14" s="30" t="str">
        <f>'Evaluator 11'!A11:D11</f>
        <v>Secure Smart - Malwarebytes</v>
      </c>
      <c r="B14" s="26">
        <f>'Evaluator 1'!K11</f>
        <v>36.1</v>
      </c>
      <c r="C14" s="26">
        <f>'Evaluator 2'!K11</f>
        <v>39.799999999999997</v>
      </c>
      <c r="D14" s="26">
        <f>'Evaluator 3'!K11</f>
        <v>36.4</v>
      </c>
      <c r="E14" s="26">
        <f>'Evaluator 4'!K11</f>
        <v>52.1</v>
      </c>
      <c r="F14" s="26">
        <f>'Evaluator 5'!K11</f>
        <v>32.799999999999997</v>
      </c>
      <c r="G14" s="26">
        <f>'Evaluator 6'!K11</f>
        <v>45.1</v>
      </c>
      <c r="H14" s="26">
        <f>'Evaluator 7'!K11</f>
        <v>44.599999999999994</v>
      </c>
      <c r="I14" s="26">
        <f>'Evaluator 8'!K11</f>
        <v>62.34</v>
      </c>
      <c r="J14" s="26">
        <f>'Evaluator 9'!K11</f>
        <v>39.839999999999996</v>
      </c>
      <c r="K14" s="26">
        <f>'Evaluator 10'!K11</f>
        <v>60.2</v>
      </c>
      <c r="L14" s="26">
        <f>'Evaluator 11'!K11</f>
        <v>41.339999999999996</v>
      </c>
      <c r="M14" s="26">
        <f>'Evaluator 12'!K11</f>
        <v>29.88</v>
      </c>
      <c r="N14" s="26">
        <f t="shared" si="0"/>
        <v>43.375</v>
      </c>
      <c r="O14" s="33">
        <f t="shared" si="1"/>
        <v>9</v>
      </c>
      <c r="Q14" s="27">
        <f>'Evaluator 12'!D11</f>
        <v>14.399999999999999</v>
      </c>
      <c r="R14" s="26">
        <f t="shared" si="2"/>
        <v>14.399999999999999</v>
      </c>
      <c r="S14" s="33">
        <f t="shared" si="3"/>
        <v>10</v>
      </c>
      <c r="U14" s="28">
        <f t="shared" si="4"/>
        <v>57.774999999999999</v>
      </c>
      <c r="V14" s="33">
        <f t="shared" si="5"/>
        <v>9</v>
      </c>
    </row>
    <row r="15" spans="1:22" x14ac:dyDescent="0.2">
      <c r="A15" s="30" t="str">
        <f>'Evaluator 11'!A12:D12</f>
        <v>SHI</v>
      </c>
      <c r="B15" s="26">
        <f>'Evaluator 1'!K12</f>
        <v>45.61999999999999</v>
      </c>
      <c r="C15" s="26">
        <f>'Evaluator 2'!K12</f>
        <v>41.3</v>
      </c>
      <c r="D15" s="26">
        <f>'Evaluator 3'!K12</f>
        <v>35.200000000000003</v>
      </c>
      <c r="E15" s="26">
        <f>'Evaluator 4'!K12</f>
        <v>61.140000000000008</v>
      </c>
      <c r="F15" s="26">
        <f>'Evaluator 5'!K12</f>
        <v>39.200000000000003</v>
      </c>
      <c r="G15" s="26">
        <f>'Evaluator 6'!K12</f>
        <v>54.9</v>
      </c>
      <c r="H15" s="26">
        <f>'Evaluator 7'!K12</f>
        <v>42</v>
      </c>
      <c r="I15" s="26">
        <f>'Evaluator 8'!K12</f>
        <v>63</v>
      </c>
      <c r="J15" s="26">
        <f>'Evaluator 9'!K12</f>
        <v>42.48</v>
      </c>
      <c r="K15" s="26">
        <f>'Evaluator 10'!K12</f>
        <v>60.8</v>
      </c>
      <c r="L15" s="26">
        <f>'Evaluator 11'!K12</f>
        <v>39.14</v>
      </c>
      <c r="M15" s="26">
        <f>'Evaluator 12'!K12</f>
        <v>53.82</v>
      </c>
      <c r="N15" s="26">
        <f t="shared" si="0"/>
        <v>48.216666666666669</v>
      </c>
      <c r="O15" s="33">
        <f t="shared" si="1"/>
        <v>3</v>
      </c>
      <c r="Q15" s="27">
        <f>'Evaluator 12'!D12</f>
        <v>19.799999999999997</v>
      </c>
      <c r="R15" s="26">
        <f t="shared" si="2"/>
        <v>19.799999999999997</v>
      </c>
      <c r="S15" s="33">
        <f>RANK(R15,$R$7:$R$17,0)</f>
        <v>1</v>
      </c>
      <c r="U15" s="28">
        <f t="shared" si="4"/>
        <v>68.016666666666666</v>
      </c>
      <c r="V15" s="33">
        <f t="shared" si="5"/>
        <v>2</v>
      </c>
    </row>
    <row r="16" spans="1:22" x14ac:dyDescent="0.2">
      <c r="A16" s="30" t="str">
        <f>'Evaluator 11'!A13:D13</f>
        <v>Tekgration</v>
      </c>
      <c r="B16" s="26">
        <f>'Evaluator 1'!K13</f>
        <v>45.32</v>
      </c>
      <c r="C16" s="26">
        <f>'Evaluator 2'!K13</f>
        <v>67.8</v>
      </c>
      <c r="D16" s="26">
        <f>'Evaluator 3'!K13</f>
        <v>37.4</v>
      </c>
      <c r="E16" s="26">
        <f>'Evaluator 4'!K13</f>
        <v>60.84</v>
      </c>
      <c r="F16" s="26">
        <f>'Evaluator 5'!K13</f>
        <v>34.200000000000003</v>
      </c>
      <c r="G16" s="26">
        <f>'Evaluator 6'!K13</f>
        <v>53.5</v>
      </c>
      <c r="H16" s="26">
        <f>'Evaluator 7'!K13</f>
        <v>32.4</v>
      </c>
      <c r="I16" s="26">
        <f>'Evaluator 8'!K13</f>
        <v>63</v>
      </c>
      <c r="J16" s="26">
        <f>'Evaluator 9'!K13</f>
        <v>47.16</v>
      </c>
      <c r="K16" s="26">
        <f>'Evaluator 10'!K13</f>
        <v>68</v>
      </c>
      <c r="L16" s="26">
        <f>'Evaluator 11'!K13</f>
        <v>47.66</v>
      </c>
      <c r="M16" s="26">
        <f>'Evaluator 12'!K13</f>
        <v>42</v>
      </c>
      <c r="N16" s="26">
        <f t="shared" si="0"/>
        <v>49.94</v>
      </c>
      <c r="O16" s="33">
        <f>RANK(N16,$N$7:$N$17,0)</f>
        <v>2</v>
      </c>
      <c r="Q16" s="27">
        <f>'Evaluator 12'!D13</f>
        <v>15.600000000000001</v>
      </c>
      <c r="R16" s="26">
        <f t="shared" si="2"/>
        <v>15.600000000000001</v>
      </c>
      <c r="S16" s="33">
        <f t="shared" si="3"/>
        <v>8</v>
      </c>
      <c r="U16" s="28">
        <f t="shared" si="4"/>
        <v>65.539999999999992</v>
      </c>
      <c r="V16" s="33">
        <f t="shared" si="5"/>
        <v>4</v>
      </c>
    </row>
    <row r="17" spans="1:22" x14ac:dyDescent="0.2">
      <c r="A17" s="30" t="str">
        <f>'Evaluator 11'!A14:D14</f>
        <v>Whiterock</v>
      </c>
      <c r="B17" s="26">
        <f>'Evaluator 1'!K14</f>
        <v>42.519999999999996</v>
      </c>
      <c r="C17" s="26">
        <f>'Evaluator 2'!K14</f>
        <v>55.9</v>
      </c>
      <c r="D17" s="26">
        <f>'Evaluator 3'!K14</f>
        <v>30.2</v>
      </c>
      <c r="E17" s="26">
        <f>'Evaluator 4'!K14</f>
        <v>59.24</v>
      </c>
      <c r="F17" s="26">
        <f>'Evaluator 5'!K14</f>
        <v>37.200000000000003</v>
      </c>
      <c r="G17" s="26">
        <f>'Evaluator 6'!K14</f>
        <v>42.9</v>
      </c>
      <c r="H17" s="26">
        <f>'Evaluator 7'!K14</f>
        <v>42</v>
      </c>
      <c r="I17" s="26">
        <f>'Evaluator 8'!K14</f>
        <v>63</v>
      </c>
      <c r="J17" s="26">
        <f>'Evaluator 9'!K14</f>
        <v>47.199999999999996</v>
      </c>
      <c r="K17" s="26">
        <f>'Evaluator 10'!K14</f>
        <v>61</v>
      </c>
      <c r="L17" s="26">
        <f>'Evaluator 11'!K14</f>
        <v>47.159999999999989</v>
      </c>
      <c r="M17" s="26">
        <f>'Evaluator 12'!K14</f>
        <v>27</v>
      </c>
      <c r="N17" s="26">
        <f t="shared" si="0"/>
        <v>46.276666666666664</v>
      </c>
      <c r="O17" s="33">
        <f t="shared" si="1"/>
        <v>5</v>
      </c>
      <c r="Q17" s="27">
        <f>'Evaluator 12'!D14</f>
        <v>18</v>
      </c>
      <c r="R17" s="26">
        <f t="shared" si="2"/>
        <v>18</v>
      </c>
      <c r="S17" s="33">
        <f t="shared" si="3"/>
        <v>4</v>
      </c>
      <c r="U17" s="28">
        <f t="shared" si="4"/>
        <v>64.276666666666671</v>
      </c>
      <c r="V17" s="33">
        <f t="shared" si="5"/>
        <v>5</v>
      </c>
    </row>
    <row r="18" spans="1:22" x14ac:dyDescent="0.2">
      <c r="A18" s="35"/>
    </row>
    <row r="19" spans="1:22" x14ac:dyDescent="0.2">
      <c r="A19" s="19"/>
    </row>
    <row r="32" spans="1:22" x14ac:dyDescent="0.2">
      <c r="A32" s="31" t="s">
        <v>25</v>
      </c>
    </row>
    <row r="33" spans="1:1" x14ac:dyDescent="0.2">
      <c r="A33" s="31"/>
    </row>
  </sheetData>
  <mergeCells count="4">
    <mergeCell ref="U5:V5"/>
    <mergeCell ref="N5:O5"/>
    <mergeCell ref="R5:S5"/>
    <mergeCell ref="A3:O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zoomScaleNormal="100" workbookViewId="0">
      <selection activeCell="C37" sqref="C37"/>
    </sheetView>
  </sheetViews>
  <sheetFormatPr defaultRowHeight="12.75" x14ac:dyDescent="0.2"/>
  <cols>
    <col min="1" max="1" width="29.85546875" style="42" customWidth="1"/>
    <col min="2" max="3" width="9.5703125" style="42" customWidth="1"/>
    <col min="4" max="4" width="14" style="42" customWidth="1"/>
    <col min="5" max="22" width="9.5703125" style="42" customWidth="1"/>
    <col min="23" max="16384" width="9.140625" style="42"/>
  </cols>
  <sheetData>
    <row r="1" spans="1:10" ht="15.75" customHeight="1" x14ac:dyDescent="0.25">
      <c r="A1" s="83" t="s">
        <v>44</v>
      </c>
      <c r="B1" s="83"/>
      <c r="C1" s="83"/>
      <c r="D1" s="83"/>
      <c r="E1" s="83"/>
      <c r="F1" s="83"/>
      <c r="G1" s="83"/>
      <c r="H1" s="83"/>
      <c r="I1" s="83"/>
      <c r="J1" s="41"/>
    </row>
    <row r="2" spans="1:10" ht="15.75" x14ac:dyDescent="0.25">
      <c r="A2" s="84" t="s">
        <v>45</v>
      </c>
      <c r="B2" s="84"/>
      <c r="C2" s="84"/>
      <c r="D2" s="84"/>
      <c r="E2" s="84"/>
      <c r="F2" s="84"/>
      <c r="G2" s="84"/>
      <c r="H2" s="84"/>
      <c r="I2" s="84"/>
      <c r="J2" s="43"/>
    </row>
    <row r="3" spans="1:10" x14ac:dyDescent="0.2">
      <c r="A3" s="44" t="s">
        <v>46</v>
      </c>
      <c r="B3" s="85"/>
      <c r="C3" s="85"/>
      <c r="D3" s="85"/>
    </row>
    <row r="4" spans="1:10" ht="15" customHeight="1" x14ac:dyDescent="0.2">
      <c r="A4" s="44" t="s">
        <v>47</v>
      </c>
      <c r="B4" s="86" t="s">
        <v>48</v>
      </c>
      <c r="C4" s="86"/>
      <c r="D4" s="86"/>
      <c r="E4" s="45"/>
    </row>
    <row r="5" spans="1:10" ht="18" customHeight="1" x14ac:dyDescent="0.25">
      <c r="A5" s="46" t="s">
        <v>49</v>
      </c>
      <c r="D5" s="47"/>
      <c r="E5" s="45"/>
    </row>
    <row r="6" spans="1:10" ht="27.75" customHeight="1" thickBot="1" x14ac:dyDescent="0.25">
      <c r="A6" s="48"/>
      <c r="B6" s="87" t="s">
        <v>50</v>
      </c>
      <c r="C6" s="87"/>
      <c r="D6" s="87"/>
      <c r="E6" s="87"/>
      <c r="F6" s="87"/>
      <c r="G6" s="87"/>
      <c r="H6" s="87"/>
      <c r="I6" s="87"/>
    </row>
    <row r="7" spans="1:10" ht="15" customHeight="1" x14ac:dyDescent="0.2"/>
    <row r="8" spans="1:10" ht="15" customHeight="1" x14ac:dyDescent="0.2"/>
    <row r="9" spans="1:10" ht="15" customHeight="1" x14ac:dyDescent="0.25">
      <c r="B9" s="49"/>
    </row>
    <row r="10" spans="1:10" ht="15" customHeight="1" x14ac:dyDescent="0.25">
      <c r="B10" s="49"/>
    </row>
    <row r="11" spans="1:10" ht="15" customHeight="1" x14ac:dyDescent="0.25">
      <c r="B11" s="49"/>
    </row>
    <row r="12" spans="1:10" ht="15" customHeight="1" x14ac:dyDescent="0.25">
      <c r="B12" s="49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22" s="50" customFormat="1" ht="13.5" thickBot="1" x14ac:dyDescent="0.25">
      <c r="B17" s="79" t="s">
        <v>51</v>
      </c>
      <c r="C17" s="80"/>
      <c r="D17" s="81"/>
      <c r="E17" s="79" t="s">
        <v>52</v>
      </c>
      <c r="F17" s="80"/>
      <c r="G17" s="81"/>
      <c r="H17" s="79" t="s">
        <v>53</v>
      </c>
      <c r="I17" s="80"/>
      <c r="J17" s="81"/>
      <c r="K17" s="79" t="s">
        <v>54</v>
      </c>
      <c r="L17" s="80"/>
      <c r="M17" s="81"/>
      <c r="N17" s="79" t="s">
        <v>55</v>
      </c>
      <c r="O17" s="80"/>
      <c r="P17" s="81"/>
      <c r="Q17" s="79" t="s">
        <v>56</v>
      </c>
      <c r="R17" s="80"/>
      <c r="S17" s="81"/>
      <c r="T17" s="79" t="s">
        <v>57</v>
      </c>
      <c r="U17" s="80"/>
      <c r="V17" s="81"/>
    </row>
    <row r="18" spans="1:22" s="50" customFormat="1" ht="318" customHeight="1" x14ac:dyDescent="0.2">
      <c r="B18" s="82" t="s">
        <v>67</v>
      </c>
      <c r="C18" s="74"/>
      <c r="D18" s="75"/>
      <c r="E18" s="73" t="s">
        <v>58</v>
      </c>
      <c r="F18" s="74"/>
      <c r="G18" s="75"/>
      <c r="H18" s="73" t="s">
        <v>59</v>
      </c>
      <c r="I18" s="74"/>
      <c r="J18" s="75"/>
      <c r="K18" s="73" t="s">
        <v>60</v>
      </c>
      <c r="L18" s="74"/>
      <c r="M18" s="75"/>
      <c r="N18" s="73" t="s">
        <v>61</v>
      </c>
      <c r="O18" s="74"/>
      <c r="P18" s="75"/>
      <c r="Q18" s="73" t="s">
        <v>62</v>
      </c>
      <c r="R18" s="74"/>
      <c r="S18" s="75"/>
      <c r="T18" s="73" t="s">
        <v>63</v>
      </c>
      <c r="U18" s="74"/>
      <c r="V18" s="75"/>
    </row>
    <row r="19" spans="1:22" s="52" customFormat="1" ht="11.25" customHeight="1" x14ac:dyDescent="0.2">
      <c r="A19" s="51"/>
      <c r="B19" s="76" t="s">
        <v>64</v>
      </c>
      <c r="C19" s="77"/>
      <c r="D19" s="78"/>
      <c r="E19" s="76" t="s">
        <v>64</v>
      </c>
      <c r="F19" s="77"/>
      <c r="G19" s="78"/>
      <c r="H19" s="76" t="s">
        <v>64</v>
      </c>
      <c r="I19" s="77"/>
      <c r="J19" s="78"/>
      <c r="K19" s="76" t="s">
        <v>64</v>
      </c>
      <c r="L19" s="77"/>
      <c r="M19" s="78"/>
      <c r="N19" s="76" t="s">
        <v>64</v>
      </c>
      <c r="O19" s="77"/>
      <c r="P19" s="78"/>
      <c r="Q19" s="76" t="s">
        <v>64</v>
      </c>
      <c r="R19" s="77"/>
      <c r="S19" s="78"/>
      <c r="T19" s="76" t="s">
        <v>64</v>
      </c>
      <c r="U19" s="77"/>
      <c r="V19" s="78"/>
    </row>
    <row r="20" spans="1:22" s="52" customFormat="1" x14ac:dyDescent="0.2">
      <c r="A20" s="53" t="s">
        <v>27</v>
      </c>
      <c r="B20" s="67"/>
      <c r="C20" s="68"/>
      <c r="D20" s="69"/>
      <c r="E20" s="70"/>
      <c r="F20" s="71"/>
      <c r="G20" s="72"/>
      <c r="H20" s="70"/>
      <c r="I20" s="71"/>
      <c r="J20" s="72"/>
      <c r="K20" s="70"/>
      <c r="L20" s="71"/>
      <c r="M20" s="72"/>
      <c r="N20" s="70"/>
      <c r="O20" s="71"/>
      <c r="P20" s="72"/>
      <c r="Q20" s="70"/>
      <c r="R20" s="71"/>
      <c r="S20" s="72"/>
      <c r="T20" s="70"/>
      <c r="U20" s="71"/>
      <c r="V20" s="72"/>
    </row>
    <row r="21" spans="1:22" s="52" customFormat="1" x14ac:dyDescent="0.2">
      <c r="A21" s="53" t="s">
        <v>28</v>
      </c>
      <c r="B21" s="67"/>
      <c r="C21" s="68"/>
      <c r="D21" s="69"/>
      <c r="E21" s="67"/>
      <c r="F21" s="68"/>
      <c r="G21" s="69"/>
      <c r="H21" s="67"/>
      <c r="I21" s="68"/>
      <c r="J21" s="69"/>
      <c r="K21" s="67"/>
      <c r="L21" s="68"/>
      <c r="M21" s="69"/>
      <c r="N21" s="67"/>
      <c r="O21" s="68"/>
      <c r="P21" s="69"/>
      <c r="Q21" s="67"/>
      <c r="R21" s="68"/>
      <c r="S21" s="69"/>
      <c r="T21" s="67"/>
      <c r="U21" s="68"/>
      <c r="V21" s="69"/>
    </row>
    <row r="22" spans="1:22" s="52" customFormat="1" x14ac:dyDescent="0.2">
      <c r="A22" s="53" t="s">
        <v>29</v>
      </c>
      <c r="B22" s="67"/>
      <c r="C22" s="68"/>
      <c r="D22" s="69"/>
      <c r="E22" s="67"/>
      <c r="F22" s="68"/>
      <c r="G22" s="69"/>
      <c r="H22" s="67"/>
      <c r="I22" s="68"/>
      <c r="J22" s="69"/>
      <c r="K22" s="67"/>
      <c r="L22" s="68"/>
      <c r="M22" s="69"/>
      <c r="N22" s="67"/>
      <c r="O22" s="68"/>
      <c r="P22" s="69"/>
      <c r="Q22" s="67"/>
      <c r="R22" s="68"/>
      <c r="S22" s="69"/>
      <c r="T22" s="67"/>
      <c r="U22" s="68"/>
      <c r="V22" s="69"/>
    </row>
    <row r="23" spans="1:22" s="52" customFormat="1" x14ac:dyDescent="0.2">
      <c r="A23" s="53" t="s">
        <v>30</v>
      </c>
      <c r="B23" s="67"/>
      <c r="C23" s="68"/>
      <c r="D23" s="69"/>
      <c r="E23" s="67"/>
      <c r="F23" s="68"/>
      <c r="G23" s="69"/>
      <c r="H23" s="67"/>
      <c r="I23" s="68"/>
      <c r="J23" s="69"/>
      <c r="K23" s="67"/>
      <c r="L23" s="68"/>
      <c r="M23" s="69"/>
      <c r="N23" s="67"/>
      <c r="O23" s="68"/>
      <c r="P23" s="69"/>
      <c r="Q23" s="67"/>
      <c r="R23" s="68"/>
      <c r="S23" s="69"/>
      <c r="T23" s="67"/>
      <c r="U23" s="68"/>
      <c r="V23" s="69"/>
    </row>
    <row r="24" spans="1:22" s="52" customFormat="1" x14ac:dyDescent="0.2">
      <c r="A24" s="53" t="s">
        <v>31</v>
      </c>
      <c r="B24" s="67"/>
      <c r="C24" s="68"/>
      <c r="D24" s="69"/>
      <c r="E24" s="67"/>
      <c r="F24" s="68"/>
      <c r="G24" s="69"/>
      <c r="H24" s="67"/>
      <c r="I24" s="68"/>
      <c r="J24" s="69"/>
      <c r="K24" s="67"/>
      <c r="L24" s="68"/>
      <c r="M24" s="69"/>
      <c r="N24" s="67"/>
      <c r="O24" s="68"/>
      <c r="P24" s="69"/>
      <c r="Q24" s="67"/>
      <c r="R24" s="68"/>
      <c r="S24" s="69"/>
      <c r="T24" s="67"/>
      <c r="U24" s="68"/>
      <c r="V24" s="69"/>
    </row>
    <row r="25" spans="1:22" s="52" customFormat="1" x14ac:dyDescent="0.2">
      <c r="A25" s="53" t="s">
        <v>32</v>
      </c>
      <c r="B25" s="67"/>
      <c r="C25" s="68"/>
      <c r="D25" s="69"/>
      <c r="E25" s="67"/>
      <c r="F25" s="68"/>
      <c r="G25" s="69"/>
      <c r="H25" s="67"/>
      <c r="I25" s="68"/>
      <c r="J25" s="69"/>
      <c r="K25" s="67"/>
      <c r="L25" s="68"/>
      <c r="M25" s="69"/>
      <c r="N25" s="67"/>
      <c r="O25" s="68"/>
      <c r="P25" s="69"/>
      <c r="Q25" s="67"/>
      <c r="R25" s="68"/>
      <c r="S25" s="69"/>
      <c r="T25" s="67"/>
      <c r="U25" s="68"/>
      <c r="V25" s="69"/>
    </row>
    <row r="26" spans="1:22" s="52" customFormat="1" ht="24" x14ac:dyDescent="0.2">
      <c r="A26" s="53" t="s">
        <v>33</v>
      </c>
      <c r="B26" s="67"/>
      <c r="C26" s="68"/>
      <c r="D26" s="69"/>
      <c r="E26" s="67"/>
      <c r="F26" s="68"/>
      <c r="G26" s="69"/>
      <c r="H26" s="67"/>
      <c r="I26" s="68"/>
      <c r="J26" s="69"/>
      <c r="K26" s="67"/>
      <c r="L26" s="68"/>
      <c r="M26" s="69"/>
      <c r="N26" s="67"/>
      <c r="O26" s="68"/>
      <c r="P26" s="69"/>
      <c r="Q26" s="67"/>
      <c r="R26" s="68"/>
      <c r="S26" s="69"/>
      <c r="T26" s="67"/>
      <c r="U26" s="68"/>
      <c r="V26" s="69"/>
    </row>
    <row r="27" spans="1:22" s="52" customFormat="1" ht="15" customHeight="1" x14ac:dyDescent="0.2">
      <c r="A27" s="53" t="s">
        <v>34</v>
      </c>
      <c r="B27" s="67"/>
      <c r="C27" s="68"/>
      <c r="D27" s="69"/>
      <c r="E27" s="67"/>
      <c r="F27" s="68"/>
      <c r="G27" s="69"/>
      <c r="H27" s="67"/>
      <c r="I27" s="68"/>
      <c r="J27" s="69"/>
      <c r="K27" s="67"/>
      <c r="L27" s="68"/>
      <c r="M27" s="69"/>
      <c r="N27" s="67"/>
      <c r="O27" s="68"/>
      <c r="P27" s="69"/>
      <c r="Q27" s="67"/>
      <c r="R27" s="68"/>
      <c r="S27" s="69"/>
      <c r="T27" s="67"/>
      <c r="U27" s="68"/>
      <c r="V27" s="69"/>
    </row>
    <row r="28" spans="1:22" s="52" customFormat="1" x14ac:dyDescent="0.2">
      <c r="A28" s="53" t="s">
        <v>35</v>
      </c>
      <c r="B28" s="67"/>
      <c r="C28" s="68"/>
      <c r="D28" s="69"/>
      <c r="E28" s="67"/>
      <c r="F28" s="68"/>
      <c r="G28" s="69"/>
      <c r="H28" s="67"/>
      <c r="I28" s="68"/>
      <c r="J28" s="69"/>
      <c r="K28" s="67"/>
      <c r="L28" s="68"/>
      <c r="M28" s="69"/>
      <c r="N28" s="67"/>
      <c r="O28" s="68"/>
      <c r="P28" s="69"/>
      <c r="Q28" s="67"/>
      <c r="R28" s="68"/>
      <c r="S28" s="69"/>
      <c r="T28" s="67"/>
      <c r="U28" s="68"/>
      <c r="V28" s="69"/>
    </row>
    <row r="29" spans="1:22" s="52" customFormat="1" x14ac:dyDescent="0.2">
      <c r="A29" s="53" t="s">
        <v>36</v>
      </c>
      <c r="B29" s="67"/>
      <c r="C29" s="68"/>
      <c r="D29" s="69"/>
      <c r="E29" s="67"/>
      <c r="F29" s="68"/>
      <c r="G29" s="69"/>
      <c r="H29" s="67"/>
      <c r="I29" s="68"/>
      <c r="J29" s="69"/>
      <c r="K29" s="67"/>
      <c r="L29" s="68"/>
      <c r="M29" s="69"/>
      <c r="N29" s="67"/>
      <c r="O29" s="68"/>
      <c r="P29" s="69"/>
      <c r="Q29" s="67"/>
      <c r="R29" s="68"/>
      <c r="S29" s="69"/>
      <c r="T29" s="67"/>
      <c r="U29" s="68"/>
      <c r="V29" s="69"/>
    </row>
    <row r="30" spans="1:22" s="52" customFormat="1" x14ac:dyDescent="0.2">
      <c r="A30" s="53" t="s">
        <v>37</v>
      </c>
      <c r="B30" s="67"/>
      <c r="C30" s="68"/>
      <c r="D30" s="69"/>
      <c r="E30" s="67"/>
      <c r="F30" s="68"/>
      <c r="G30" s="69"/>
      <c r="H30" s="67"/>
      <c r="I30" s="68"/>
      <c r="J30" s="69"/>
      <c r="K30" s="67"/>
      <c r="L30" s="68"/>
      <c r="M30" s="69"/>
      <c r="N30" s="67"/>
      <c r="O30" s="68"/>
      <c r="P30" s="69"/>
      <c r="Q30" s="67"/>
      <c r="R30" s="68"/>
      <c r="S30" s="69"/>
      <c r="T30" s="67"/>
      <c r="U30" s="68"/>
      <c r="V30" s="69"/>
    </row>
    <row r="31" spans="1:22" s="55" customFormat="1" ht="7.5" customHeight="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</row>
    <row r="32" spans="1:22" s="56" customFormat="1" ht="6.75" customHeight="1" x14ac:dyDescent="0.2"/>
    <row r="34" spans="1:13" x14ac:dyDescent="0.2">
      <c r="A34" s="57"/>
      <c r="G34" s="58"/>
      <c r="H34" s="58"/>
    </row>
    <row r="35" spans="1:13" x14ac:dyDescent="0.2">
      <c r="A35" s="59" t="s">
        <v>65</v>
      </c>
      <c r="G35" s="58"/>
      <c r="H35" s="58"/>
      <c r="I35" s="58"/>
      <c r="J35" s="58"/>
    </row>
    <row r="36" spans="1:13" x14ac:dyDescent="0.2">
      <c r="A36" s="60"/>
      <c r="B36" s="60"/>
      <c r="C36" s="60"/>
      <c r="G36" s="58"/>
      <c r="H36" s="58"/>
      <c r="I36" s="58"/>
      <c r="J36" s="58"/>
    </row>
    <row r="37" spans="1:13" x14ac:dyDescent="0.2">
      <c r="A37" s="60"/>
      <c r="B37" s="60"/>
      <c r="C37" s="60"/>
      <c r="G37" s="58"/>
      <c r="H37" s="58"/>
      <c r="I37" s="58"/>
      <c r="J37" s="58"/>
    </row>
    <row r="38" spans="1:13" x14ac:dyDescent="0.2">
      <c r="A38" s="60"/>
      <c r="B38" s="60"/>
      <c r="C38" s="60"/>
      <c r="G38" s="58"/>
      <c r="H38" s="58"/>
      <c r="I38" s="58"/>
      <c r="J38" s="58"/>
    </row>
    <row r="39" spans="1:13" x14ac:dyDescent="0.2">
      <c r="A39" s="60"/>
      <c r="B39" s="60"/>
      <c r="C39" s="60"/>
      <c r="G39" s="58"/>
      <c r="H39" s="58"/>
      <c r="I39" s="58"/>
      <c r="J39" s="58"/>
    </row>
    <row r="40" spans="1:13" x14ac:dyDescent="0.2">
      <c r="A40" s="60"/>
      <c r="B40" s="60"/>
      <c r="C40" s="60"/>
      <c r="G40" s="58"/>
      <c r="H40" s="58"/>
      <c r="I40" s="58"/>
      <c r="J40" s="58"/>
    </row>
    <row r="41" spans="1:13" x14ac:dyDescent="0.2">
      <c r="I41" s="58"/>
      <c r="J41" s="58"/>
      <c r="K41" s="58"/>
      <c r="L41" s="58"/>
    </row>
    <row r="42" spans="1:13" x14ac:dyDescent="0.2">
      <c r="I42" s="58"/>
      <c r="J42" s="58"/>
      <c r="K42" s="58"/>
      <c r="L42" s="58"/>
      <c r="M42" s="58"/>
    </row>
    <row r="43" spans="1:13" x14ac:dyDescent="0.2">
      <c r="L43" s="58"/>
      <c r="M43" s="58"/>
    </row>
    <row r="44" spans="1:13" x14ac:dyDescent="0.2">
      <c r="L44" s="58"/>
      <c r="M44" s="58"/>
    </row>
    <row r="45" spans="1:13" x14ac:dyDescent="0.2">
      <c r="L45" s="58"/>
      <c r="M45" s="58"/>
    </row>
    <row r="46" spans="1:13" x14ac:dyDescent="0.2">
      <c r="L46" s="58"/>
      <c r="M46" s="58"/>
    </row>
    <row r="59" spans="1:1" x14ac:dyDescent="0.2">
      <c r="A59" s="61" t="s">
        <v>66</v>
      </c>
    </row>
  </sheetData>
  <mergeCells count="103">
    <mergeCell ref="A1:I1"/>
    <mergeCell ref="A2:I2"/>
    <mergeCell ref="B3:D3"/>
    <mergeCell ref="B4:D4"/>
    <mergeCell ref="B6:I6"/>
    <mergeCell ref="B17:D17"/>
    <mergeCell ref="E17:G17"/>
    <mergeCell ref="H17:J17"/>
    <mergeCell ref="T18:V18"/>
    <mergeCell ref="B19:D19"/>
    <mergeCell ref="E19:G19"/>
    <mergeCell ref="H19:J19"/>
    <mergeCell ref="K19:M19"/>
    <mergeCell ref="N19:P19"/>
    <mergeCell ref="Q19:S19"/>
    <mergeCell ref="T19:V19"/>
    <mergeCell ref="K17:M17"/>
    <mergeCell ref="N17:P17"/>
    <mergeCell ref="Q17:S17"/>
    <mergeCell ref="T17:V17"/>
    <mergeCell ref="B18:D18"/>
    <mergeCell ref="E18:G18"/>
    <mergeCell ref="H18:J18"/>
    <mergeCell ref="K18:M18"/>
    <mergeCell ref="N18:P18"/>
    <mergeCell ref="Q18:S18"/>
    <mergeCell ref="T20:V20"/>
    <mergeCell ref="B21:D21"/>
    <mergeCell ref="E21:G21"/>
    <mergeCell ref="H21:J21"/>
    <mergeCell ref="K21:M21"/>
    <mergeCell ref="N21:P21"/>
    <mergeCell ref="Q21:S21"/>
    <mergeCell ref="T21:V21"/>
    <mergeCell ref="B20:D20"/>
    <mergeCell ref="E20:G20"/>
    <mergeCell ref="H20:J20"/>
    <mergeCell ref="K20:M20"/>
    <mergeCell ref="N20:P20"/>
    <mergeCell ref="Q20:S20"/>
    <mergeCell ref="T22:V22"/>
    <mergeCell ref="B23:D23"/>
    <mergeCell ref="E23:G23"/>
    <mergeCell ref="H23:J23"/>
    <mergeCell ref="K23:M23"/>
    <mergeCell ref="N23:P23"/>
    <mergeCell ref="Q23:S23"/>
    <mergeCell ref="T23:V23"/>
    <mergeCell ref="B22:D22"/>
    <mergeCell ref="E22:G22"/>
    <mergeCell ref="H22:J22"/>
    <mergeCell ref="K22:M22"/>
    <mergeCell ref="N22:P22"/>
    <mergeCell ref="Q22:S22"/>
    <mergeCell ref="T24:V24"/>
    <mergeCell ref="B25:D25"/>
    <mergeCell ref="E25:G25"/>
    <mergeCell ref="H25:J25"/>
    <mergeCell ref="K25:M25"/>
    <mergeCell ref="N25:P25"/>
    <mergeCell ref="Q25:S25"/>
    <mergeCell ref="T25:V25"/>
    <mergeCell ref="B24:D24"/>
    <mergeCell ref="E24:G24"/>
    <mergeCell ref="H24:J24"/>
    <mergeCell ref="K24:M24"/>
    <mergeCell ref="N24:P24"/>
    <mergeCell ref="Q24:S24"/>
    <mergeCell ref="T26:V26"/>
    <mergeCell ref="B27:D27"/>
    <mergeCell ref="E27:G27"/>
    <mergeCell ref="H27:J27"/>
    <mergeCell ref="K27:M27"/>
    <mergeCell ref="N27:P27"/>
    <mergeCell ref="Q27:S27"/>
    <mergeCell ref="T27:V27"/>
    <mergeCell ref="B26:D26"/>
    <mergeCell ref="E26:G26"/>
    <mergeCell ref="H26:J26"/>
    <mergeCell ref="K26:M26"/>
    <mergeCell ref="N26:P26"/>
    <mergeCell ref="Q26:S26"/>
    <mergeCell ref="T30:V30"/>
    <mergeCell ref="B30:D30"/>
    <mergeCell ref="E30:G30"/>
    <mergeCell ref="H30:J30"/>
    <mergeCell ref="K30:M30"/>
    <mergeCell ref="N30:P30"/>
    <mergeCell ref="Q30:S30"/>
    <mergeCell ref="T28:V28"/>
    <mergeCell ref="B29:D29"/>
    <mergeCell ref="E29:G29"/>
    <mergeCell ref="H29:J29"/>
    <mergeCell ref="K29:M29"/>
    <mergeCell ref="N29:P29"/>
    <mergeCell ref="Q29:S29"/>
    <mergeCell ref="T29:V29"/>
    <mergeCell ref="B28:D28"/>
    <mergeCell ref="E28:G28"/>
    <mergeCell ref="H28:J28"/>
    <mergeCell ref="K28:M28"/>
    <mergeCell ref="N28:P28"/>
    <mergeCell ref="Q28:S28"/>
  </mergeCells>
  <hyperlinks>
    <hyperlink ref="A5" location="Statements!A1" display="Non Disclosur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P17" sqref="P17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40">
        <v>0</v>
      </c>
      <c r="E4" s="40">
        <v>8.3999999999999986</v>
      </c>
      <c r="F4" s="40">
        <v>3.3000000000000003</v>
      </c>
      <c r="G4" s="40">
        <v>8.8000000000000007</v>
      </c>
      <c r="H4" s="40">
        <v>9.7999999999999989</v>
      </c>
      <c r="I4" s="40">
        <v>5</v>
      </c>
      <c r="J4" s="40">
        <v>6</v>
      </c>
      <c r="K4" s="12">
        <f>SUM(E4:J4)</f>
        <v>41.3</v>
      </c>
    </row>
    <row r="5" spans="1:11" x14ac:dyDescent="0.2">
      <c r="A5" s="62" t="s">
        <v>28</v>
      </c>
      <c r="B5" s="62"/>
      <c r="C5" s="62"/>
      <c r="D5" s="40">
        <v>0</v>
      </c>
      <c r="E5" s="40">
        <v>9.7999999999999989</v>
      </c>
      <c r="F5" s="40">
        <v>11</v>
      </c>
      <c r="G5" s="40">
        <v>9.9</v>
      </c>
      <c r="H5" s="40">
        <v>5.6</v>
      </c>
      <c r="I5" s="40">
        <v>9</v>
      </c>
      <c r="J5" s="40">
        <v>7</v>
      </c>
      <c r="K5" s="12">
        <f t="shared" ref="K5:K14" si="0">SUM(E5:J5)</f>
        <v>52.3</v>
      </c>
    </row>
    <row r="6" spans="1:11" x14ac:dyDescent="0.2">
      <c r="A6" s="62" t="s">
        <v>29</v>
      </c>
      <c r="B6" s="62"/>
      <c r="C6" s="62"/>
      <c r="D6" s="40">
        <v>0</v>
      </c>
      <c r="E6" s="40">
        <v>8.3999999999999986</v>
      </c>
      <c r="F6" s="40">
        <v>6.6000000000000005</v>
      </c>
      <c r="G6" s="40">
        <v>8.8000000000000007</v>
      </c>
      <c r="H6" s="40">
        <v>4.1999999999999993</v>
      </c>
      <c r="I6" s="40">
        <v>5</v>
      </c>
      <c r="J6" s="40">
        <v>4</v>
      </c>
      <c r="K6" s="12">
        <f t="shared" si="0"/>
        <v>37</v>
      </c>
    </row>
    <row r="7" spans="1:11" x14ac:dyDescent="0.2">
      <c r="A7" s="62" t="s">
        <v>30</v>
      </c>
      <c r="B7" s="62"/>
      <c r="C7" s="62"/>
      <c r="D7" s="40">
        <v>0</v>
      </c>
      <c r="E7" s="40">
        <v>8.3999999999999986</v>
      </c>
      <c r="F7" s="40">
        <v>8.8000000000000007</v>
      </c>
      <c r="G7" s="40">
        <v>11</v>
      </c>
      <c r="H7" s="40">
        <v>14</v>
      </c>
      <c r="I7" s="40">
        <v>9</v>
      </c>
      <c r="J7" s="40">
        <v>10</v>
      </c>
      <c r="K7" s="12">
        <f t="shared" si="0"/>
        <v>61.2</v>
      </c>
    </row>
    <row r="8" spans="1:11" x14ac:dyDescent="0.2">
      <c r="A8" s="62" t="s">
        <v>31</v>
      </c>
      <c r="B8" s="62"/>
      <c r="C8" s="62"/>
      <c r="D8" s="40">
        <v>0</v>
      </c>
      <c r="E8" s="40">
        <v>8.3999999999999986</v>
      </c>
      <c r="F8" s="40">
        <v>3.3000000000000003</v>
      </c>
      <c r="G8" s="40">
        <v>8.8000000000000007</v>
      </c>
      <c r="H8" s="40">
        <v>4.1999999999999993</v>
      </c>
      <c r="I8" s="40">
        <v>4</v>
      </c>
      <c r="J8" s="40">
        <v>8</v>
      </c>
      <c r="K8" s="12">
        <f t="shared" si="0"/>
        <v>36.700000000000003</v>
      </c>
    </row>
    <row r="9" spans="1:11" x14ac:dyDescent="0.2">
      <c r="A9" s="62" t="s">
        <v>32</v>
      </c>
      <c r="B9" s="62"/>
      <c r="C9" s="62"/>
      <c r="D9" s="40">
        <v>0</v>
      </c>
      <c r="E9" s="40">
        <v>9.7999999999999989</v>
      </c>
      <c r="F9" s="40">
        <v>8.8000000000000007</v>
      </c>
      <c r="G9" s="40">
        <v>7.7000000000000011</v>
      </c>
      <c r="H9" s="40">
        <v>9.7999999999999989</v>
      </c>
      <c r="I9" s="40">
        <v>7</v>
      </c>
      <c r="J9" s="40">
        <v>6</v>
      </c>
      <c r="K9" s="12">
        <f t="shared" si="0"/>
        <v>49.1</v>
      </c>
    </row>
    <row r="10" spans="1:11" x14ac:dyDescent="0.2">
      <c r="A10" s="62" t="s">
        <v>33</v>
      </c>
      <c r="B10" s="62"/>
      <c r="C10" s="62"/>
      <c r="D10" s="40">
        <v>0</v>
      </c>
      <c r="E10" s="40">
        <v>5.6</v>
      </c>
      <c r="F10" s="40">
        <v>4.4000000000000004</v>
      </c>
      <c r="G10" s="40">
        <v>5.5</v>
      </c>
      <c r="H10" s="40">
        <v>14</v>
      </c>
      <c r="I10" s="40">
        <v>6</v>
      </c>
      <c r="J10" s="40">
        <v>1</v>
      </c>
      <c r="K10" s="12">
        <f t="shared" si="0"/>
        <v>36.5</v>
      </c>
    </row>
    <row r="11" spans="1:11" x14ac:dyDescent="0.2">
      <c r="A11" s="62" t="s">
        <v>34</v>
      </c>
      <c r="B11" s="62"/>
      <c r="C11" s="62"/>
      <c r="D11" s="40">
        <v>0</v>
      </c>
      <c r="E11" s="40">
        <v>11.2</v>
      </c>
      <c r="F11" s="40">
        <v>4.4000000000000004</v>
      </c>
      <c r="G11" s="40">
        <v>6.6000000000000005</v>
      </c>
      <c r="H11" s="40">
        <v>5.6</v>
      </c>
      <c r="I11" s="40">
        <v>5</v>
      </c>
      <c r="J11" s="40">
        <v>7</v>
      </c>
      <c r="K11" s="12">
        <f t="shared" si="0"/>
        <v>39.799999999999997</v>
      </c>
    </row>
    <row r="12" spans="1:11" x14ac:dyDescent="0.2">
      <c r="A12" s="62" t="s">
        <v>35</v>
      </c>
      <c r="B12" s="62"/>
      <c r="C12" s="62"/>
      <c r="D12" s="40">
        <v>0</v>
      </c>
      <c r="E12" s="40">
        <v>2.8</v>
      </c>
      <c r="F12" s="40">
        <v>3.3000000000000003</v>
      </c>
      <c r="G12" s="40">
        <v>8.8000000000000007</v>
      </c>
      <c r="H12" s="40">
        <v>8.3999999999999986</v>
      </c>
      <c r="I12" s="40">
        <v>9</v>
      </c>
      <c r="J12" s="40">
        <v>9</v>
      </c>
      <c r="K12" s="12">
        <f t="shared" si="0"/>
        <v>41.3</v>
      </c>
    </row>
    <row r="13" spans="1:11" x14ac:dyDescent="0.2">
      <c r="A13" s="62" t="s">
        <v>36</v>
      </c>
      <c r="B13" s="62"/>
      <c r="C13" s="62"/>
      <c r="D13" s="40">
        <v>0</v>
      </c>
      <c r="E13" s="40">
        <v>14</v>
      </c>
      <c r="F13" s="40">
        <v>9.9</v>
      </c>
      <c r="G13" s="40">
        <v>9.9</v>
      </c>
      <c r="H13" s="40">
        <v>14</v>
      </c>
      <c r="I13" s="40">
        <v>10</v>
      </c>
      <c r="J13" s="40">
        <v>10</v>
      </c>
      <c r="K13" s="12">
        <f t="shared" si="0"/>
        <v>67.8</v>
      </c>
    </row>
    <row r="14" spans="1:11" x14ac:dyDescent="0.2">
      <c r="A14" s="62" t="s">
        <v>37</v>
      </c>
      <c r="B14" s="62"/>
      <c r="C14" s="62"/>
      <c r="D14" s="40">
        <v>0</v>
      </c>
      <c r="E14" s="40">
        <v>12.6</v>
      </c>
      <c r="F14" s="40">
        <v>11</v>
      </c>
      <c r="G14" s="40">
        <v>9.9</v>
      </c>
      <c r="H14" s="40">
        <v>8.3999999999999986</v>
      </c>
      <c r="I14" s="40">
        <v>6</v>
      </c>
      <c r="J14" s="40">
        <v>8</v>
      </c>
      <c r="K14" s="12">
        <f t="shared" si="0"/>
        <v>55.9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2">
    <mergeCell ref="A3:C3"/>
    <mergeCell ref="A4:C4"/>
    <mergeCell ref="A5:C5"/>
    <mergeCell ref="A6:C6"/>
    <mergeCell ref="A11:C11"/>
    <mergeCell ref="A12:C12"/>
    <mergeCell ref="A13:C13"/>
    <mergeCell ref="A14:C14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4" sqref="K4:K14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8">
        <v>0</v>
      </c>
      <c r="E4" s="38">
        <v>8.3999999999999986</v>
      </c>
      <c r="F4" s="38">
        <v>6.6000000000000005</v>
      </c>
      <c r="G4" s="38">
        <v>6.6000000000000005</v>
      </c>
      <c r="H4" s="38">
        <v>11.2</v>
      </c>
      <c r="I4" s="38">
        <v>6</v>
      </c>
      <c r="J4" s="38">
        <v>6</v>
      </c>
      <c r="K4" s="12">
        <f>SUM(E4:J4)</f>
        <v>44.8</v>
      </c>
    </row>
    <row r="5" spans="1:11" x14ac:dyDescent="0.2">
      <c r="A5" s="62" t="s">
        <v>28</v>
      </c>
      <c r="B5" s="62"/>
      <c r="C5" s="62"/>
      <c r="D5" s="38">
        <v>0</v>
      </c>
      <c r="E5" s="38">
        <v>11.2</v>
      </c>
      <c r="F5" s="38">
        <v>8.8000000000000007</v>
      </c>
      <c r="G5" s="38">
        <v>6.6000000000000005</v>
      </c>
      <c r="H5" s="38">
        <v>11.2</v>
      </c>
      <c r="I5" s="38">
        <v>8</v>
      </c>
      <c r="J5" s="38">
        <v>8</v>
      </c>
      <c r="K5" s="12">
        <f t="shared" ref="K5:K14" si="0">SUM(E5:J5)</f>
        <v>53.8</v>
      </c>
    </row>
    <row r="6" spans="1:11" x14ac:dyDescent="0.2">
      <c r="A6" s="62" t="s">
        <v>29</v>
      </c>
      <c r="B6" s="62"/>
      <c r="C6" s="62"/>
      <c r="D6" s="38">
        <v>0</v>
      </c>
      <c r="E6" s="38">
        <v>7</v>
      </c>
      <c r="F6" s="38">
        <v>5.5</v>
      </c>
      <c r="G6" s="38">
        <v>5.5</v>
      </c>
      <c r="H6" s="38">
        <v>7</v>
      </c>
      <c r="I6" s="38">
        <v>2</v>
      </c>
      <c r="J6" s="38">
        <v>5</v>
      </c>
      <c r="K6" s="12">
        <f t="shared" si="0"/>
        <v>32</v>
      </c>
    </row>
    <row r="7" spans="1:11" x14ac:dyDescent="0.2">
      <c r="A7" s="62" t="s">
        <v>30</v>
      </c>
      <c r="B7" s="62"/>
      <c r="C7" s="62"/>
      <c r="D7" s="38">
        <v>0</v>
      </c>
      <c r="E7" s="38">
        <v>11.2</v>
      </c>
      <c r="F7" s="38">
        <v>7.7000000000000011</v>
      </c>
      <c r="G7" s="38">
        <v>9.9</v>
      </c>
      <c r="H7" s="38">
        <v>11.2</v>
      </c>
      <c r="I7" s="38">
        <v>8</v>
      </c>
      <c r="J7" s="38">
        <v>9</v>
      </c>
      <c r="K7" s="12">
        <f t="shared" si="0"/>
        <v>57</v>
      </c>
    </row>
    <row r="8" spans="1:11" x14ac:dyDescent="0.2">
      <c r="A8" s="62" t="s">
        <v>31</v>
      </c>
      <c r="B8" s="62"/>
      <c r="C8" s="62"/>
      <c r="D8" s="38">
        <v>0</v>
      </c>
      <c r="E8" s="38">
        <v>8.3999999999999986</v>
      </c>
      <c r="F8" s="38">
        <v>5.5</v>
      </c>
      <c r="G8" s="38">
        <v>6.6000000000000005</v>
      </c>
      <c r="H8" s="38">
        <v>8.3999999999999986</v>
      </c>
      <c r="I8" s="38">
        <v>6</v>
      </c>
      <c r="J8" s="38">
        <v>6</v>
      </c>
      <c r="K8" s="12">
        <f t="shared" si="0"/>
        <v>40.9</v>
      </c>
    </row>
    <row r="9" spans="1:11" x14ac:dyDescent="0.2">
      <c r="A9" s="62" t="s">
        <v>32</v>
      </c>
      <c r="B9" s="62"/>
      <c r="C9" s="62"/>
      <c r="D9" s="38">
        <v>0</v>
      </c>
      <c r="E9" s="38">
        <v>9.7999999999999989</v>
      </c>
      <c r="F9" s="38">
        <v>7.7000000000000011</v>
      </c>
      <c r="G9" s="38">
        <v>7.7000000000000011</v>
      </c>
      <c r="H9" s="38">
        <v>8.3999999999999986</v>
      </c>
      <c r="I9" s="38">
        <v>6</v>
      </c>
      <c r="J9" s="38">
        <v>6</v>
      </c>
      <c r="K9" s="12">
        <f t="shared" si="0"/>
        <v>45.6</v>
      </c>
    </row>
    <row r="10" spans="1:11" x14ac:dyDescent="0.2">
      <c r="A10" s="62" t="s">
        <v>33</v>
      </c>
      <c r="B10" s="62"/>
      <c r="C10" s="62"/>
      <c r="D10" s="38">
        <v>0</v>
      </c>
      <c r="E10" s="38">
        <v>10.5</v>
      </c>
      <c r="F10" s="38">
        <v>8.8000000000000007</v>
      </c>
      <c r="G10" s="38">
        <v>8.8000000000000007</v>
      </c>
      <c r="H10" s="38">
        <v>11.2</v>
      </c>
      <c r="I10" s="38">
        <v>8</v>
      </c>
      <c r="J10" s="38">
        <v>8</v>
      </c>
      <c r="K10" s="12">
        <f t="shared" si="0"/>
        <v>55.3</v>
      </c>
    </row>
    <row r="11" spans="1:11" x14ac:dyDescent="0.2">
      <c r="A11" s="62" t="s">
        <v>34</v>
      </c>
      <c r="B11" s="62"/>
      <c r="C11" s="62"/>
      <c r="D11" s="38">
        <v>0</v>
      </c>
      <c r="E11" s="38">
        <v>11.2</v>
      </c>
      <c r="F11" s="38">
        <v>2.2000000000000002</v>
      </c>
      <c r="G11" s="38">
        <v>6.6000000000000005</v>
      </c>
      <c r="H11" s="38">
        <v>8.3999999999999986</v>
      </c>
      <c r="I11" s="38">
        <v>4</v>
      </c>
      <c r="J11" s="38">
        <v>4</v>
      </c>
      <c r="K11" s="12">
        <f t="shared" si="0"/>
        <v>36.4</v>
      </c>
    </row>
    <row r="12" spans="1:11" x14ac:dyDescent="0.2">
      <c r="A12" s="62" t="s">
        <v>35</v>
      </c>
      <c r="B12" s="62"/>
      <c r="C12" s="62"/>
      <c r="D12" s="38">
        <v>0</v>
      </c>
      <c r="E12" s="38">
        <v>5.6</v>
      </c>
      <c r="F12" s="38">
        <v>4.4000000000000004</v>
      </c>
      <c r="G12" s="38">
        <v>6.6000000000000005</v>
      </c>
      <c r="H12" s="38">
        <v>5.6</v>
      </c>
      <c r="I12" s="38">
        <v>7</v>
      </c>
      <c r="J12" s="38">
        <v>6</v>
      </c>
      <c r="K12" s="12">
        <f t="shared" si="0"/>
        <v>35.200000000000003</v>
      </c>
    </row>
    <row r="13" spans="1:11" x14ac:dyDescent="0.2">
      <c r="A13" s="62" t="s">
        <v>36</v>
      </c>
      <c r="B13" s="62"/>
      <c r="C13" s="62"/>
      <c r="D13" s="38">
        <v>0</v>
      </c>
      <c r="E13" s="38">
        <v>8.3999999999999986</v>
      </c>
      <c r="F13" s="38">
        <v>2.2000000000000002</v>
      </c>
      <c r="G13" s="38">
        <v>4.4000000000000004</v>
      </c>
      <c r="H13" s="38">
        <v>8.3999999999999986</v>
      </c>
      <c r="I13" s="38">
        <v>8</v>
      </c>
      <c r="J13" s="38">
        <v>6</v>
      </c>
      <c r="K13" s="12">
        <f t="shared" si="0"/>
        <v>37.4</v>
      </c>
    </row>
    <row r="14" spans="1:11" x14ac:dyDescent="0.2">
      <c r="A14" s="62" t="s">
        <v>37</v>
      </c>
      <c r="B14" s="62"/>
      <c r="C14" s="62"/>
      <c r="D14" s="38">
        <v>0</v>
      </c>
      <c r="E14" s="38">
        <v>2.8</v>
      </c>
      <c r="F14" s="38">
        <v>4.4000000000000004</v>
      </c>
      <c r="G14" s="38">
        <v>6.6000000000000005</v>
      </c>
      <c r="H14" s="38">
        <v>8.3999999999999986</v>
      </c>
      <c r="I14" s="38">
        <v>4</v>
      </c>
      <c r="J14" s="38">
        <v>4</v>
      </c>
      <c r="K14" s="12">
        <f t="shared" si="0"/>
        <v>30.2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2">
    <mergeCell ref="A3:C3"/>
    <mergeCell ref="A4:C4"/>
    <mergeCell ref="A5:C5"/>
    <mergeCell ref="A6:C6"/>
    <mergeCell ref="A11:C11"/>
    <mergeCell ref="A12:C12"/>
    <mergeCell ref="A13:C13"/>
    <mergeCell ref="A14:C14"/>
    <mergeCell ref="A7:C7"/>
    <mergeCell ref="A8:C8"/>
    <mergeCell ref="A9:C9"/>
    <mergeCell ref="A10:C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4" sqref="K4:K14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9">
        <v>0</v>
      </c>
      <c r="E4" s="39">
        <v>8.3999999999999986</v>
      </c>
      <c r="F4" s="39">
        <v>3.5200000000000005</v>
      </c>
      <c r="G4" s="39">
        <v>5.5</v>
      </c>
      <c r="H4" s="39">
        <v>7.56</v>
      </c>
      <c r="I4" s="39">
        <v>2.8</v>
      </c>
      <c r="J4" s="39">
        <v>4.4000000000000004</v>
      </c>
      <c r="K4" s="12">
        <f>SUM(E4:J4)</f>
        <v>32.18</v>
      </c>
    </row>
    <row r="5" spans="1:11" x14ac:dyDescent="0.2">
      <c r="A5" s="62" t="s">
        <v>28</v>
      </c>
      <c r="B5" s="62"/>
      <c r="C5" s="62"/>
      <c r="D5" s="39">
        <v>0</v>
      </c>
      <c r="E5" s="39">
        <v>12.6</v>
      </c>
      <c r="F5" s="39">
        <v>6.6000000000000005</v>
      </c>
      <c r="G5" s="39">
        <v>8.8000000000000007</v>
      </c>
      <c r="H5" s="39">
        <v>11.2</v>
      </c>
      <c r="I5" s="39">
        <v>9</v>
      </c>
      <c r="J5" s="39">
        <v>6</v>
      </c>
      <c r="K5" s="12">
        <f t="shared" ref="K5:K14" si="0">SUM(E5:J5)</f>
        <v>54.2</v>
      </c>
    </row>
    <row r="6" spans="1:11" x14ac:dyDescent="0.2">
      <c r="A6" s="62" t="s">
        <v>29</v>
      </c>
      <c r="B6" s="62"/>
      <c r="C6" s="62"/>
      <c r="D6" s="39">
        <v>0</v>
      </c>
      <c r="E6" s="39">
        <v>11.479999999999999</v>
      </c>
      <c r="F6" s="39">
        <v>6.6000000000000005</v>
      </c>
      <c r="G6" s="39">
        <v>4.4000000000000004</v>
      </c>
      <c r="H6" s="39">
        <v>5.6</v>
      </c>
      <c r="I6" s="39">
        <v>6</v>
      </c>
      <c r="J6" s="39">
        <v>4</v>
      </c>
      <c r="K6" s="12">
        <f t="shared" si="0"/>
        <v>38.08</v>
      </c>
    </row>
    <row r="7" spans="1:11" x14ac:dyDescent="0.2">
      <c r="A7" s="62" t="s">
        <v>30</v>
      </c>
      <c r="B7" s="62"/>
      <c r="C7" s="62"/>
      <c r="D7" s="39">
        <v>0</v>
      </c>
      <c r="E7" s="39">
        <v>12.6</v>
      </c>
      <c r="F7" s="39">
        <v>6.6000000000000005</v>
      </c>
      <c r="G7" s="39">
        <v>11</v>
      </c>
      <c r="H7" s="39">
        <v>11.2</v>
      </c>
      <c r="I7" s="39">
        <v>10</v>
      </c>
      <c r="J7" s="39">
        <v>8</v>
      </c>
      <c r="K7" s="12">
        <f t="shared" si="0"/>
        <v>59.4</v>
      </c>
    </row>
    <row r="8" spans="1:11" x14ac:dyDescent="0.2">
      <c r="A8" s="62" t="s">
        <v>31</v>
      </c>
      <c r="B8" s="62"/>
      <c r="C8" s="62"/>
      <c r="D8" s="39">
        <v>0</v>
      </c>
      <c r="E8" s="39">
        <v>7</v>
      </c>
      <c r="F8" s="39">
        <v>3.08</v>
      </c>
      <c r="G8" s="39">
        <v>5.5</v>
      </c>
      <c r="H8" s="39">
        <v>7</v>
      </c>
      <c r="I8" s="39">
        <v>8.4</v>
      </c>
      <c r="J8" s="39">
        <v>5</v>
      </c>
      <c r="K8" s="12">
        <f t="shared" si="0"/>
        <v>35.979999999999997</v>
      </c>
    </row>
    <row r="9" spans="1:11" x14ac:dyDescent="0.2">
      <c r="A9" s="62" t="s">
        <v>32</v>
      </c>
      <c r="B9" s="62"/>
      <c r="C9" s="62"/>
      <c r="D9" s="39">
        <v>0</v>
      </c>
      <c r="E9" s="39">
        <v>11.2</v>
      </c>
      <c r="F9" s="39">
        <v>6.6000000000000005</v>
      </c>
      <c r="G9" s="39">
        <v>4.4000000000000004</v>
      </c>
      <c r="H9" s="39">
        <v>11.76</v>
      </c>
      <c r="I9" s="39">
        <v>8.1999999999999993</v>
      </c>
      <c r="J9" s="39">
        <v>6</v>
      </c>
      <c r="K9" s="12">
        <f t="shared" si="0"/>
        <v>48.16</v>
      </c>
    </row>
    <row r="10" spans="1:11" x14ac:dyDescent="0.2">
      <c r="A10" s="62" t="s">
        <v>33</v>
      </c>
      <c r="B10" s="62"/>
      <c r="C10" s="62"/>
      <c r="D10" s="39">
        <v>0</v>
      </c>
      <c r="E10" s="39">
        <v>9.7999999999999989</v>
      </c>
      <c r="F10" s="39">
        <v>4.4000000000000004</v>
      </c>
      <c r="G10" s="39">
        <v>6.6000000000000005</v>
      </c>
      <c r="H10" s="39">
        <v>11.479999999999999</v>
      </c>
      <c r="I10" s="39">
        <v>4</v>
      </c>
      <c r="J10" s="39">
        <v>6.8</v>
      </c>
      <c r="K10" s="12">
        <f t="shared" si="0"/>
        <v>43.08</v>
      </c>
    </row>
    <row r="11" spans="1:11" x14ac:dyDescent="0.2">
      <c r="A11" s="62" t="s">
        <v>34</v>
      </c>
      <c r="B11" s="62"/>
      <c r="C11" s="62"/>
      <c r="D11" s="39">
        <v>0</v>
      </c>
      <c r="E11" s="39">
        <v>12.6</v>
      </c>
      <c r="F11" s="39">
        <v>2.2000000000000002</v>
      </c>
      <c r="G11" s="39">
        <v>7.7000000000000011</v>
      </c>
      <c r="H11" s="39">
        <v>12.6</v>
      </c>
      <c r="I11" s="39">
        <v>8</v>
      </c>
      <c r="J11" s="39">
        <v>9</v>
      </c>
      <c r="K11" s="12">
        <f t="shared" si="0"/>
        <v>52.1</v>
      </c>
    </row>
    <row r="12" spans="1:11" x14ac:dyDescent="0.2">
      <c r="A12" s="62" t="s">
        <v>35</v>
      </c>
      <c r="B12" s="62"/>
      <c r="C12" s="62"/>
      <c r="D12" s="39">
        <v>0</v>
      </c>
      <c r="E12" s="39">
        <v>13.16</v>
      </c>
      <c r="F12" s="39">
        <v>9.6800000000000015</v>
      </c>
      <c r="G12" s="39">
        <v>7.7000000000000011</v>
      </c>
      <c r="H12" s="39">
        <v>12.6</v>
      </c>
      <c r="I12" s="39">
        <v>9</v>
      </c>
      <c r="J12" s="39">
        <v>9</v>
      </c>
      <c r="K12" s="12">
        <f t="shared" si="0"/>
        <v>61.140000000000008</v>
      </c>
    </row>
    <row r="13" spans="1:11" x14ac:dyDescent="0.2">
      <c r="A13" s="62" t="s">
        <v>36</v>
      </c>
      <c r="B13" s="62"/>
      <c r="C13" s="62"/>
      <c r="D13" s="39">
        <v>0</v>
      </c>
      <c r="E13" s="39">
        <v>14</v>
      </c>
      <c r="F13" s="39">
        <v>10.56</v>
      </c>
      <c r="G13" s="39">
        <v>9.6800000000000015</v>
      </c>
      <c r="H13" s="39">
        <v>12.6</v>
      </c>
      <c r="I13" s="39">
        <v>6</v>
      </c>
      <c r="J13" s="39">
        <v>8</v>
      </c>
      <c r="K13" s="12">
        <f t="shared" si="0"/>
        <v>60.84</v>
      </c>
    </row>
    <row r="14" spans="1:11" x14ac:dyDescent="0.2">
      <c r="A14" s="62" t="s">
        <v>37</v>
      </c>
      <c r="B14" s="62"/>
      <c r="C14" s="62"/>
      <c r="D14" s="39">
        <v>0</v>
      </c>
      <c r="E14" s="39">
        <v>13.72</v>
      </c>
      <c r="F14" s="39">
        <v>7.48</v>
      </c>
      <c r="G14" s="39">
        <v>8.8000000000000007</v>
      </c>
      <c r="H14" s="39">
        <v>12.04</v>
      </c>
      <c r="I14" s="39">
        <v>7.8</v>
      </c>
      <c r="J14" s="39">
        <v>9.4</v>
      </c>
      <c r="K14" s="12">
        <f t="shared" si="0"/>
        <v>59.24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2">
    <mergeCell ref="A3:C3"/>
    <mergeCell ref="A4:C4"/>
    <mergeCell ref="A5:C5"/>
    <mergeCell ref="A6:C6"/>
    <mergeCell ref="A11:C11"/>
    <mergeCell ref="A12:C12"/>
    <mergeCell ref="A13:C13"/>
    <mergeCell ref="A14:C14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4" sqref="K4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7">
        <v>0</v>
      </c>
      <c r="E4" s="37">
        <v>5.6</v>
      </c>
      <c r="F4" s="37">
        <v>4.4000000000000004</v>
      </c>
      <c r="G4" s="37">
        <v>6.6000000000000005</v>
      </c>
      <c r="H4" s="37">
        <v>5.6</v>
      </c>
      <c r="I4" s="37">
        <v>4</v>
      </c>
      <c r="J4" s="37">
        <v>4</v>
      </c>
      <c r="K4" s="12">
        <f>SUM(E4:J4)</f>
        <v>30.200000000000003</v>
      </c>
    </row>
    <row r="5" spans="1:11" x14ac:dyDescent="0.2">
      <c r="A5" s="62" t="s">
        <v>28</v>
      </c>
      <c r="B5" s="62"/>
      <c r="C5" s="62"/>
      <c r="D5" s="37">
        <v>0</v>
      </c>
      <c r="E5" s="37">
        <v>11.2</v>
      </c>
      <c r="F5" s="37">
        <v>8.8000000000000007</v>
      </c>
      <c r="G5" s="37">
        <v>8.8000000000000007</v>
      </c>
      <c r="H5" s="37">
        <v>8.3999999999999986</v>
      </c>
      <c r="I5" s="37">
        <v>6</v>
      </c>
      <c r="J5" s="37">
        <v>6</v>
      </c>
      <c r="K5" s="12">
        <f t="shared" ref="K5:K14" si="0">SUM(E5:J5)</f>
        <v>49.2</v>
      </c>
    </row>
    <row r="6" spans="1:11" x14ac:dyDescent="0.2">
      <c r="A6" s="62" t="s">
        <v>29</v>
      </c>
      <c r="B6" s="62"/>
      <c r="C6" s="62"/>
      <c r="D6" s="37">
        <v>0</v>
      </c>
      <c r="E6" s="37">
        <v>11.2</v>
      </c>
      <c r="F6" s="37">
        <v>6.6000000000000005</v>
      </c>
      <c r="G6" s="37">
        <v>6.6000000000000005</v>
      </c>
      <c r="H6" s="37">
        <v>11.2</v>
      </c>
      <c r="I6" s="37">
        <v>6</v>
      </c>
      <c r="J6" s="37">
        <v>6</v>
      </c>
      <c r="K6" s="12">
        <f t="shared" si="0"/>
        <v>47.6</v>
      </c>
    </row>
    <row r="7" spans="1:11" x14ac:dyDescent="0.2">
      <c r="A7" s="62" t="s">
        <v>30</v>
      </c>
      <c r="B7" s="62"/>
      <c r="C7" s="62"/>
      <c r="D7" s="37">
        <v>0</v>
      </c>
      <c r="E7" s="37">
        <v>5.6</v>
      </c>
      <c r="F7" s="37">
        <v>4.4000000000000004</v>
      </c>
      <c r="G7" s="37">
        <v>4.4000000000000004</v>
      </c>
      <c r="H7" s="37">
        <v>5.6</v>
      </c>
      <c r="I7" s="37">
        <v>6</v>
      </c>
      <c r="J7" s="37">
        <v>4</v>
      </c>
      <c r="K7" s="12">
        <f t="shared" si="0"/>
        <v>30</v>
      </c>
    </row>
    <row r="8" spans="1:11" x14ac:dyDescent="0.2">
      <c r="A8" s="62" t="s">
        <v>31</v>
      </c>
      <c r="B8" s="62"/>
      <c r="C8" s="62"/>
      <c r="D8" s="37">
        <v>0</v>
      </c>
      <c r="E8" s="37">
        <v>5.6</v>
      </c>
      <c r="F8" s="37">
        <v>4.4000000000000004</v>
      </c>
      <c r="G8" s="37">
        <v>6.6000000000000005</v>
      </c>
      <c r="H8" s="37">
        <v>8.3999999999999986</v>
      </c>
      <c r="I8" s="37">
        <v>6</v>
      </c>
      <c r="J8" s="37">
        <v>6</v>
      </c>
      <c r="K8" s="12">
        <f t="shared" si="0"/>
        <v>37</v>
      </c>
    </row>
    <row r="9" spans="1:11" x14ac:dyDescent="0.2">
      <c r="A9" s="62" t="s">
        <v>32</v>
      </c>
      <c r="B9" s="62"/>
      <c r="C9" s="62"/>
      <c r="D9" s="37">
        <v>0</v>
      </c>
      <c r="E9" s="37">
        <v>5.6</v>
      </c>
      <c r="F9" s="37">
        <v>6.6000000000000005</v>
      </c>
      <c r="G9" s="37">
        <v>6.6000000000000005</v>
      </c>
      <c r="H9" s="37">
        <v>8.3999999999999986</v>
      </c>
      <c r="I9" s="37">
        <v>6</v>
      </c>
      <c r="J9" s="37">
        <v>6</v>
      </c>
      <c r="K9" s="12">
        <f t="shared" si="0"/>
        <v>39.200000000000003</v>
      </c>
    </row>
    <row r="10" spans="1:11" x14ac:dyDescent="0.2">
      <c r="A10" s="62" t="s">
        <v>33</v>
      </c>
      <c r="B10" s="62"/>
      <c r="C10" s="62"/>
      <c r="D10" s="37">
        <v>0</v>
      </c>
      <c r="E10" s="37">
        <v>5.6</v>
      </c>
      <c r="F10" s="37">
        <v>4.4000000000000004</v>
      </c>
      <c r="G10" s="37">
        <v>4.4000000000000004</v>
      </c>
      <c r="H10" s="37">
        <v>5.6</v>
      </c>
      <c r="I10" s="37">
        <v>6</v>
      </c>
      <c r="J10" s="37">
        <v>4</v>
      </c>
      <c r="K10" s="12">
        <f t="shared" si="0"/>
        <v>30</v>
      </c>
    </row>
    <row r="11" spans="1:11" x14ac:dyDescent="0.2">
      <c r="A11" s="62" t="s">
        <v>34</v>
      </c>
      <c r="B11" s="62"/>
      <c r="C11" s="62"/>
      <c r="D11" s="37">
        <v>0</v>
      </c>
      <c r="E11" s="37">
        <v>5.6</v>
      </c>
      <c r="F11" s="37">
        <v>4.4000000000000004</v>
      </c>
      <c r="G11" s="37">
        <v>4.4000000000000004</v>
      </c>
      <c r="H11" s="37">
        <v>8.3999999999999986</v>
      </c>
      <c r="I11" s="37">
        <v>6</v>
      </c>
      <c r="J11" s="37">
        <v>4</v>
      </c>
      <c r="K11" s="12">
        <f t="shared" si="0"/>
        <v>32.799999999999997</v>
      </c>
    </row>
    <row r="12" spans="1:11" x14ac:dyDescent="0.2">
      <c r="A12" s="62" t="s">
        <v>35</v>
      </c>
      <c r="B12" s="62"/>
      <c r="C12" s="62"/>
      <c r="D12" s="37">
        <v>0</v>
      </c>
      <c r="E12" s="37">
        <v>5.6</v>
      </c>
      <c r="F12" s="37">
        <v>6.6000000000000005</v>
      </c>
      <c r="G12" s="37">
        <v>6.6000000000000005</v>
      </c>
      <c r="H12" s="37">
        <v>8.3999999999999986</v>
      </c>
      <c r="I12" s="37">
        <v>6</v>
      </c>
      <c r="J12" s="37">
        <v>6</v>
      </c>
      <c r="K12" s="12">
        <f t="shared" si="0"/>
        <v>39.200000000000003</v>
      </c>
    </row>
    <row r="13" spans="1:11" x14ac:dyDescent="0.2">
      <c r="A13" s="62" t="s">
        <v>36</v>
      </c>
      <c r="B13" s="62"/>
      <c r="C13" s="62"/>
      <c r="D13" s="37">
        <v>0</v>
      </c>
      <c r="E13" s="37">
        <v>5.6</v>
      </c>
      <c r="F13" s="37">
        <v>4.4000000000000004</v>
      </c>
      <c r="G13" s="37">
        <v>6.6000000000000005</v>
      </c>
      <c r="H13" s="37">
        <v>5.6</v>
      </c>
      <c r="I13" s="37">
        <v>6</v>
      </c>
      <c r="J13" s="37">
        <v>6</v>
      </c>
      <c r="K13" s="12">
        <f t="shared" si="0"/>
        <v>34.200000000000003</v>
      </c>
    </row>
    <row r="14" spans="1:11" x14ac:dyDescent="0.2">
      <c r="A14" s="62" t="s">
        <v>37</v>
      </c>
      <c r="B14" s="62"/>
      <c r="C14" s="62"/>
      <c r="D14" s="37">
        <v>0</v>
      </c>
      <c r="E14" s="37">
        <v>5.6</v>
      </c>
      <c r="F14" s="37">
        <v>6.6000000000000005</v>
      </c>
      <c r="G14" s="37">
        <v>6.6000000000000005</v>
      </c>
      <c r="H14" s="37">
        <v>8.3999999999999986</v>
      </c>
      <c r="I14" s="37">
        <v>6</v>
      </c>
      <c r="J14" s="37">
        <v>4</v>
      </c>
      <c r="K14" s="12">
        <f t="shared" si="0"/>
        <v>37.200000000000003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2">
    <mergeCell ref="A3:C3"/>
    <mergeCell ref="A4:C4"/>
    <mergeCell ref="A5:C5"/>
    <mergeCell ref="A6:C6"/>
    <mergeCell ref="A11:C11"/>
    <mergeCell ref="A12:C12"/>
    <mergeCell ref="A13:C13"/>
    <mergeCell ref="A14:C14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4" sqref="K4:K14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7">
        <v>0</v>
      </c>
      <c r="E4" s="37">
        <v>7</v>
      </c>
      <c r="F4" s="37">
        <v>4.4000000000000004</v>
      </c>
      <c r="G4" s="37">
        <v>5.5</v>
      </c>
      <c r="H4" s="37">
        <v>7</v>
      </c>
      <c r="I4" s="37">
        <v>5</v>
      </c>
      <c r="J4" s="37">
        <v>4.8</v>
      </c>
      <c r="K4" s="12">
        <f>SUM(E4:J4)</f>
        <v>33.699999999999996</v>
      </c>
    </row>
    <row r="5" spans="1:11" x14ac:dyDescent="0.2">
      <c r="A5" s="62" t="s">
        <v>28</v>
      </c>
      <c r="B5" s="62"/>
      <c r="C5" s="62"/>
      <c r="D5" s="37">
        <v>0</v>
      </c>
      <c r="E5" s="37">
        <v>4.1999999999999993</v>
      </c>
      <c r="F5" s="37">
        <v>3.3000000000000003</v>
      </c>
      <c r="G5" s="37">
        <v>3.3000000000000003</v>
      </c>
      <c r="H5" s="37">
        <v>7</v>
      </c>
      <c r="I5" s="37">
        <v>7</v>
      </c>
      <c r="J5" s="37">
        <v>4</v>
      </c>
      <c r="K5" s="12">
        <f t="shared" ref="K5:K14" si="0">SUM(E5:J5)</f>
        <v>28.8</v>
      </c>
    </row>
    <row r="6" spans="1:11" x14ac:dyDescent="0.2">
      <c r="A6" s="62" t="s">
        <v>29</v>
      </c>
      <c r="B6" s="62"/>
      <c r="C6" s="62"/>
      <c r="D6" s="37">
        <v>0</v>
      </c>
      <c r="E6" s="37">
        <v>7</v>
      </c>
      <c r="F6" s="37">
        <v>5.5</v>
      </c>
      <c r="G6" s="37">
        <v>5.5</v>
      </c>
      <c r="H6" s="37">
        <v>4.1999999999999993</v>
      </c>
      <c r="I6" s="37">
        <v>7</v>
      </c>
      <c r="J6" s="37">
        <v>4.8</v>
      </c>
      <c r="K6" s="12">
        <f t="shared" si="0"/>
        <v>34</v>
      </c>
    </row>
    <row r="7" spans="1:11" x14ac:dyDescent="0.2">
      <c r="A7" s="62" t="s">
        <v>30</v>
      </c>
      <c r="B7" s="62"/>
      <c r="C7" s="62"/>
      <c r="D7" s="37">
        <v>0</v>
      </c>
      <c r="E7" s="37">
        <v>14</v>
      </c>
      <c r="F7" s="37">
        <v>9.9</v>
      </c>
      <c r="G7" s="37">
        <v>11</v>
      </c>
      <c r="H7" s="37">
        <v>14</v>
      </c>
      <c r="I7" s="37">
        <v>8</v>
      </c>
      <c r="J7" s="37">
        <v>7</v>
      </c>
      <c r="K7" s="12">
        <f t="shared" si="0"/>
        <v>63.9</v>
      </c>
    </row>
    <row r="8" spans="1:11" x14ac:dyDescent="0.2">
      <c r="A8" s="62" t="s">
        <v>31</v>
      </c>
      <c r="B8" s="62"/>
      <c r="C8" s="62"/>
      <c r="D8" s="37">
        <v>0</v>
      </c>
      <c r="E8" s="37">
        <v>11.2</v>
      </c>
      <c r="F8" s="37">
        <v>6.6000000000000005</v>
      </c>
      <c r="G8" s="37">
        <v>8.8000000000000007</v>
      </c>
      <c r="H8" s="37">
        <v>11.2</v>
      </c>
      <c r="I8" s="37">
        <v>5</v>
      </c>
      <c r="J8" s="37">
        <v>5</v>
      </c>
      <c r="K8" s="12">
        <f t="shared" si="0"/>
        <v>47.8</v>
      </c>
    </row>
    <row r="9" spans="1:11" x14ac:dyDescent="0.2">
      <c r="A9" s="62" t="s">
        <v>32</v>
      </c>
      <c r="B9" s="62"/>
      <c r="C9" s="62"/>
      <c r="D9" s="37">
        <v>0</v>
      </c>
      <c r="E9" s="37">
        <v>8.3999999999999986</v>
      </c>
      <c r="F9" s="37">
        <v>6.6000000000000005</v>
      </c>
      <c r="G9" s="37">
        <v>7.7000000000000011</v>
      </c>
      <c r="H9" s="37">
        <v>8.3999999999999986</v>
      </c>
      <c r="I9" s="37">
        <v>4</v>
      </c>
      <c r="J9" s="37">
        <v>5</v>
      </c>
      <c r="K9" s="12">
        <f t="shared" si="0"/>
        <v>40.1</v>
      </c>
    </row>
    <row r="10" spans="1:11" x14ac:dyDescent="0.2">
      <c r="A10" s="62" t="s">
        <v>33</v>
      </c>
      <c r="B10" s="62"/>
      <c r="C10" s="62"/>
      <c r="D10" s="37">
        <v>0</v>
      </c>
      <c r="E10" s="37">
        <v>14</v>
      </c>
      <c r="F10" s="37">
        <v>9.9</v>
      </c>
      <c r="G10" s="37">
        <v>11</v>
      </c>
      <c r="H10" s="37">
        <v>14</v>
      </c>
      <c r="I10" s="37">
        <v>8</v>
      </c>
      <c r="J10" s="37">
        <v>4</v>
      </c>
      <c r="K10" s="12">
        <f t="shared" si="0"/>
        <v>60.9</v>
      </c>
    </row>
    <row r="11" spans="1:11" x14ac:dyDescent="0.2">
      <c r="A11" s="62" t="s">
        <v>34</v>
      </c>
      <c r="B11" s="62"/>
      <c r="C11" s="62"/>
      <c r="D11" s="37">
        <v>0</v>
      </c>
      <c r="E11" s="37">
        <v>12.6</v>
      </c>
      <c r="F11" s="37">
        <v>5.5</v>
      </c>
      <c r="G11" s="37">
        <v>6.6000000000000005</v>
      </c>
      <c r="H11" s="37">
        <v>8.3999999999999986</v>
      </c>
      <c r="I11" s="37">
        <v>6</v>
      </c>
      <c r="J11" s="37">
        <v>6</v>
      </c>
      <c r="K11" s="12">
        <f t="shared" si="0"/>
        <v>45.1</v>
      </c>
    </row>
    <row r="12" spans="1:11" x14ac:dyDescent="0.2">
      <c r="A12" s="62" t="s">
        <v>35</v>
      </c>
      <c r="B12" s="62"/>
      <c r="C12" s="62"/>
      <c r="D12" s="37">
        <v>0</v>
      </c>
      <c r="E12" s="37">
        <v>11.2</v>
      </c>
      <c r="F12" s="37">
        <v>7.7000000000000011</v>
      </c>
      <c r="G12" s="37">
        <v>8.8000000000000007</v>
      </c>
      <c r="H12" s="37">
        <v>11.2</v>
      </c>
      <c r="I12" s="37">
        <v>8</v>
      </c>
      <c r="J12" s="37">
        <v>8</v>
      </c>
      <c r="K12" s="12">
        <f t="shared" si="0"/>
        <v>54.9</v>
      </c>
    </row>
    <row r="13" spans="1:11" x14ac:dyDescent="0.2">
      <c r="A13" s="62" t="s">
        <v>36</v>
      </c>
      <c r="B13" s="62"/>
      <c r="C13" s="62"/>
      <c r="D13" s="37">
        <v>0</v>
      </c>
      <c r="E13" s="37">
        <v>11.2</v>
      </c>
      <c r="F13" s="37">
        <v>7.7000000000000011</v>
      </c>
      <c r="G13" s="37">
        <v>8.8000000000000007</v>
      </c>
      <c r="H13" s="37">
        <v>9.7999999999999989</v>
      </c>
      <c r="I13" s="37">
        <v>8</v>
      </c>
      <c r="J13" s="37">
        <v>8</v>
      </c>
      <c r="K13" s="12">
        <f t="shared" si="0"/>
        <v>53.5</v>
      </c>
    </row>
    <row r="14" spans="1:11" x14ac:dyDescent="0.2">
      <c r="A14" s="62" t="s">
        <v>37</v>
      </c>
      <c r="B14" s="62"/>
      <c r="C14" s="62"/>
      <c r="D14" s="37">
        <v>0</v>
      </c>
      <c r="E14" s="37">
        <v>11.2</v>
      </c>
      <c r="F14" s="37">
        <v>7.7000000000000011</v>
      </c>
      <c r="G14" s="37">
        <v>4.4000000000000004</v>
      </c>
      <c r="H14" s="37">
        <v>5.6</v>
      </c>
      <c r="I14" s="37">
        <v>6</v>
      </c>
      <c r="J14" s="37">
        <v>8</v>
      </c>
      <c r="K14" s="12">
        <f t="shared" si="0"/>
        <v>42.9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2">
    <mergeCell ref="A3:C3"/>
    <mergeCell ref="A4:C4"/>
    <mergeCell ref="A5:C5"/>
    <mergeCell ref="A6:C6"/>
    <mergeCell ref="A11:C11"/>
    <mergeCell ref="A12:C12"/>
    <mergeCell ref="A13:C13"/>
    <mergeCell ref="A14:C14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4" sqref="K4:K14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9">
        <v>0</v>
      </c>
      <c r="E4" s="39">
        <v>8.3999999999999986</v>
      </c>
      <c r="F4" s="39">
        <v>6.6000000000000005</v>
      </c>
      <c r="G4" s="39">
        <v>6.6000000000000005</v>
      </c>
      <c r="H4" s="39">
        <v>8.3999999999999986</v>
      </c>
      <c r="I4" s="39">
        <v>6</v>
      </c>
      <c r="J4" s="39">
        <v>6</v>
      </c>
      <c r="K4" s="12">
        <f>SUM(E4:J4)</f>
        <v>42</v>
      </c>
    </row>
    <row r="5" spans="1:11" x14ac:dyDescent="0.2">
      <c r="A5" s="62" t="s">
        <v>28</v>
      </c>
      <c r="B5" s="62"/>
      <c r="C5" s="62"/>
      <c r="D5" s="39">
        <v>0</v>
      </c>
      <c r="E5" s="39">
        <v>8.3999999999999986</v>
      </c>
      <c r="F5" s="39">
        <v>4.4000000000000004</v>
      </c>
      <c r="G5" s="39">
        <v>6.6000000000000005</v>
      </c>
      <c r="H5" s="39">
        <v>5.6</v>
      </c>
      <c r="I5" s="39">
        <v>6</v>
      </c>
      <c r="J5" s="39">
        <v>4</v>
      </c>
      <c r="K5" s="12">
        <f t="shared" ref="K5:K14" si="0">SUM(E5:J5)</f>
        <v>35</v>
      </c>
    </row>
    <row r="6" spans="1:11" x14ac:dyDescent="0.2">
      <c r="A6" s="62" t="s">
        <v>29</v>
      </c>
      <c r="B6" s="62"/>
      <c r="C6" s="62"/>
      <c r="D6" s="39">
        <v>0</v>
      </c>
      <c r="E6" s="39">
        <v>11.2</v>
      </c>
      <c r="F6" s="39">
        <v>8.8000000000000007</v>
      </c>
      <c r="G6" s="39">
        <v>8.8000000000000007</v>
      </c>
      <c r="H6" s="39">
        <v>11.2</v>
      </c>
      <c r="I6" s="39">
        <v>8</v>
      </c>
      <c r="J6" s="39">
        <v>8</v>
      </c>
      <c r="K6" s="12">
        <f t="shared" si="0"/>
        <v>56</v>
      </c>
    </row>
    <row r="7" spans="1:11" x14ac:dyDescent="0.2">
      <c r="A7" s="62" t="s">
        <v>30</v>
      </c>
      <c r="B7" s="62"/>
      <c r="C7" s="62"/>
      <c r="D7" s="39">
        <v>0</v>
      </c>
      <c r="E7" s="39">
        <v>8.3999999999999986</v>
      </c>
      <c r="F7" s="39">
        <v>8.8000000000000007</v>
      </c>
      <c r="G7" s="39">
        <v>4.4000000000000004</v>
      </c>
      <c r="H7" s="39">
        <v>8.3999999999999986</v>
      </c>
      <c r="I7" s="39">
        <v>6</v>
      </c>
      <c r="J7" s="39">
        <v>6</v>
      </c>
      <c r="K7" s="12">
        <f t="shared" si="0"/>
        <v>42</v>
      </c>
    </row>
    <row r="8" spans="1:11" x14ac:dyDescent="0.2">
      <c r="A8" s="62" t="s">
        <v>31</v>
      </c>
      <c r="B8" s="62"/>
      <c r="C8" s="62"/>
      <c r="D8" s="39">
        <v>0</v>
      </c>
      <c r="E8" s="39">
        <v>8.3999999999999986</v>
      </c>
      <c r="F8" s="39">
        <v>4.4000000000000004</v>
      </c>
      <c r="G8" s="39">
        <v>8.8000000000000007</v>
      </c>
      <c r="H8" s="39">
        <v>11.2</v>
      </c>
      <c r="I8" s="39">
        <v>8</v>
      </c>
      <c r="J8" s="39">
        <v>8</v>
      </c>
      <c r="K8" s="12">
        <f t="shared" si="0"/>
        <v>48.8</v>
      </c>
    </row>
    <row r="9" spans="1:11" x14ac:dyDescent="0.2">
      <c r="A9" s="62" t="s">
        <v>32</v>
      </c>
      <c r="B9" s="62"/>
      <c r="C9" s="62"/>
      <c r="D9" s="39">
        <v>0</v>
      </c>
      <c r="E9" s="39">
        <v>8.3999999999999986</v>
      </c>
      <c r="F9" s="39">
        <v>4.4000000000000004</v>
      </c>
      <c r="G9" s="39">
        <v>6.6000000000000005</v>
      </c>
      <c r="H9" s="39">
        <v>8.3999999999999986</v>
      </c>
      <c r="I9" s="39">
        <v>6</v>
      </c>
      <c r="J9" s="39">
        <v>6</v>
      </c>
      <c r="K9" s="12">
        <f t="shared" si="0"/>
        <v>39.799999999999997</v>
      </c>
    </row>
    <row r="10" spans="1:11" x14ac:dyDescent="0.2">
      <c r="A10" s="62" t="s">
        <v>33</v>
      </c>
      <c r="B10" s="62"/>
      <c r="C10" s="62"/>
      <c r="D10" s="39">
        <v>0</v>
      </c>
      <c r="E10" s="39">
        <v>8.3999999999999986</v>
      </c>
      <c r="F10" s="39">
        <v>6.6000000000000005</v>
      </c>
      <c r="G10" s="39">
        <v>6.6000000000000005</v>
      </c>
      <c r="H10" s="39">
        <v>5.6</v>
      </c>
      <c r="I10" s="39">
        <v>4</v>
      </c>
      <c r="J10" s="39">
        <v>4</v>
      </c>
      <c r="K10" s="12">
        <f t="shared" si="0"/>
        <v>35.200000000000003</v>
      </c>
    </row>
    <row r="11" spans="1:11" x14ac:dyDescent="0.2">
      <c r="A11" s="62" t="s">
        <v>34</v>
      </c>
      <c r="B11" s="62"/>
      <c r="C11" s="62"/>
      <c r="D11" s="39">
        <v>0</v>
      </c>
      <c r="E11" s="39">
        <v>11.2</v>
      </c>
      <c r="F11" s="39">
        <v>4.4000000000000004</v>
      </c>
      <c r="G11" s="39">
        <v>6.6000000000000005</v>
      </c>
      <c r="H11" s="39">
        <v>8.3999999999999986</v>
      </c>
      <c r="I11" s="39">
        <v>6</v>
      </c>
      <c r="J11" s="39">
        <v>8</v>
      </c>
      <c r="K11" s="12">
        <f t="shared" si="0"/>
        <v>44.599999999999994</v>
      </c>
    </row>
    <row r="12" spans="1:11" x14ac:dyDescent="0.2">
      <c r="A12" s="62" t="s">
        <v>35</v>
      </c>
      <c r="B12" s="62"/>
      <c r="C12" s="62"/>
      <c r="D12" s="39">
        <v>0</v>
      </c>
      <c r="E12" s="39">
        <v>8.3999999999999986</v>
      </c>
      <c r="F12" s="39">
        <v>6.6000000000000005</v>
      </c>
      <c r="G12" s="39">
        <v>6.6000000000000005</v>
      </c>
      <c r="H12" s="39">
        <v>8.3999999999999986</v>
      </c>
      <c r="I12" s="39">
        <v>6</v>
      </c>
      <c r="J12" s="39">
        <v>6</v>
      </c>
      <c r="K12" s="12">
        <f t="shared" si="0"/>
        <v>42</v>
      </c>
    </row>
    <row r="13" spans="1:11" x14ac:dyDescent="0.2">
      <c r="A13" s="62" t="s">
        <v>36</v>
      </c>
      <c r="B13" s="62"/>
      <c r="C13" s="62"/>
      <c r="D13" s="39">
        <v>0</v>
      </c>
      <c r="E13" s="39">
        <v>2.8</v>
      </c>
      <c r="F13" s="39">
        <v>6.6000000000000005</v>
      </c>
      <c r="G13" s="39">
        <v>6.6000000000000005</v>
      </c>
      <c r="H13" s="39">
        <v>8.3999999999999986</v>
      </c>
      <c r="I13" s="39">
        <v>4</v>
      </c>
      <c r="J13" s="39">
        <v>4</v>
      </c>
      <c r="K13" s="12">
        <f t="shared" si="0"/>
        <v>32.4</v>
      </c>
    </row>
    <row r="14" spans="1:11" x14ac:dyDescent="0.2">
      <c r="A14" s="62" t="s">
        <v>37</v>
      </c>
      <c r="B14" s="62"/>
      <c r="C14" s="62"/>
      <c r="D14" s="39">
        <v>0</v>
      </c>
      <c r="E14" s="39">
        <v>8.3999999999999986</v>
      </c>
      <c r="F14" s="39">
        <v>6.6000000000000005</v>
      </c>
      <c r="G14" s="39">
        <v>6.6000000000000005</v>
      </c>
      <c r="H14" s="39">
        <v>8.3999999999999986</v>
      </c>
      <c r="I14" s="39">
        <v>6</v>
      </c>
      <c r="J14" s="39">
        <v>6</v>
      </c>
      <c r="K14" s="12">
        <f t="shared" si="0"/>
        <v>42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12">
    <mergeCell ref="A14:C14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4" sqref="K4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39">
        <v>0</v>
      </c>
      <c r="E4" s="39">
        <v>12.6</v>
      </c>
      <c r="F4" s="39">
        <v>9.6800000000000015</v>
      </c>
      <c r="G4" s="39">
        <v>9.9</v>
      </c>
      <c r="H4" s="39">
        <v>12.6</v>
      </c>
      <c r="I4" s="39">
        <v>9</v>
      </c>
      <c r="J4" s="39">
        <v>8.8000000000000007</v>
      </c>
      <c r="K4" s="12">
        <f>SUM(E4:J4)</f>
        <v>62.58</v>
      </c>
    </row>
    <row r="5" spans="1:11" x14ac:dyDescent="0.2">
      <c r="A5" s="62" t="s">
        <v>28</v>
      </c>
      <c r="B5" s="62"/>
      <c r="C5" s="62"/>
      <c r="D5" s="39">
        <v>0</v>
      </c>
      <c r="E5" s="39">
        <v>12.6</v>
      </c>
      <c r="F5" s="39">
        <v>9.9</v>
      </c>
      <c r="G5" s="39">
        <v>9.6800000000000015</v>
      </c>
      <c r="H5" s="39">
        <v>12.6</v>
      </c>
      <c r="I5" s="39">
        <v>9</v>
      </c>
      <c r="J5" s="39">
        <v>9</v>
      </c>
      <c r="K5" s="12">
        <f t="shared" ref="K5:K14" si="0">SUM(E5:J5)</f>
        <v>62.78</v>
      </c>
    </row>
    <row r="6" spans="1:11" x14ac:dyDescent="0.2">
      <c r="A6" s="62" t="s">
        <v>29</v>
      </c>
      <c r="B6" s="62"/>
      <c r="C6" s="62"/>
      <c r="D6" s="39">
        <v>0</v>
      </c>
      <c r="E6" s="39">
        <v>12.6</v>
      </c>
      <c r="F6" s="39">
        <v>9.9</v>
      </c>
      <c r="G6" s="39">
        <v>9.9</v>
      </c>
      <c r="H6" s="39">
        <v>12.6</v>
      </c>
      <c r="I6" s="39">
        <v>9</v>
      </c>
      <c r="J6" s="39">
        <v>9</v>
      </c>
      <c r="K6" s="12">
        <f t="shared" si="0"/>
        <v>63</v>
      </c>
    </row>
    <row r="7" spans="1:11" x14ac:dyDescent="0.2">
      <c r="A7" s="62" t="s">
        <v>30</v>
      </c>
      <c r="B7" s="62"/>
      <c r="C7" s="62"/>
      <c r="D7" s="39">
        <v>0</v>
      </c>
      <c r="E7" s="39">
        <v>12.6</v>
      </c>
      <c r="F7" s="39">
        <v>9.6800000000000015</v>
      </c>
      <c r="G7" s="39">
        <v>9.9</v>
      </c>
      <c r="H7" s="39">
        <v>12.6</v>
      </c>
      <c r="I7" s="39">
        <v>9</v>
      </c>
      <c r="J7" s="39">
        <v>9</v>
      </c>
      <c r="K7" s="12">
        <f t="shared" si="0"/>
        <v>62.78</v>
      </c>
    </row>
    <row r="8" spans="1:11" x14ac:dyDescent="0.2">
      <c r="A8" s="62" t="s">
        <v>31</v>
      </c>
      <c r="B8" s="62"/>
      <c r="C8" s="62"/>
      <c r="D8" s="39">
        <v>0</v>
      </c>
      <c r="E8" s="39">
        <v>12.6</v>
      </c>
      <c r="F8" s="39">
        <v>9.6800000000000015</v>
      </c>
      <c r="G8" s="39">
        <v>9.9</v>
      </c>
      <c r="H8" s="39">
        <v>12.6</v>
      </c>
      <c r="I8" s="39">
        <v>9</v>
      </c>
      <c r="J8" s="39">
        <v>9</v>
      </c>
      <c r="K8" s="12">
        <f t="shared" si="0"/>
        <v>62.78</v>
      </c>
    </row>
    <row r="9" spans="1:11" x14ac:dyDescent="0.2">
      <c r="A9" s="62" t="s">
        <v>32</v>
      </c>
      <c r="B9" s="62"/>
      <c r="C9" s="62"/>
      <c r="D9" s="39">
        <v>0</v>
      </c>
      <c r="E9" s="39">
        <v>12.6</v>
      </c>
      <c r="F9" s="39">
        <v>9.6800000000000015</v>
      </c>
      <c r="G9" s="39">
        <v>9.9</v>
      </c>
      <c r="H9" s="39">
        <v>12.6</v>
      </c>
      <c r="I9" s="39">
        <v>9</v>
      </c>
      <c r="J9" s="39">
        <v>8.8000000000000007</v>
      </c>
      <c r="K9" s="12">
        <f t="shared" si="0"/>
        <v>62.58</v>
      </c>
    </row>
    <row r="10" spans="1:11" x14ac:dyDescent="0.2">
      <c r="A10" s="62" t="s">
        <v>33</v>
      </c>
      <c r="B10" s="62"/>
      <c r="C10" s="62"/>
      <c r="D10" s="39">
        <v>0</v>
      </c>
      <c r="E10" s="39">
        <v>12.6</v>
      </c>
      <c r="F10" s="39">
        <v>9.6800000000000015</v>
      </c>
      <c r="G10" s="39">
        <v>9.9</v>
      </c>
      <c r="H10" s="39">
        <v>12.6</v>
      </c>
      <c r="I10" s="39">
        <v>9</v>
      </c>
      <c r="J10" s="39">
        <v>9</v>
      </c>
      <c r="K10" s="12">
        <f t="shared" si="0"/>
        <v>62.78</v>
      </c>
    </row>
    <row r="11" spans="1:11" x14ac:dyDescent="0.2">
      <c r="A11" s="62" t="s">
        <v>34</v>
      </c>
      <c r="B11" s="62"/>
      <c r="C11" s="62"/>
      <c r="D11" s="39">
        <v>0</v>
      </c>
      <c r="E11" s="39">
        <v>12.6</v>
      </c>
      <c r="F11" s="39">
        <v>9.240000000000002</v>
      </c>
      <c r="G11" s="39">
        <v>9.9</v>
      </c>
      <c r="H11" s="39">
        <v>12.6</v>
      </c>
      <c r="I11" s="39">
        <v>9</v>
      </c>
      <c r="J11" s="39">
        <v>9</v>
      </c>
      <c r="K11" s="12">
        <f t="shared" si="0"/>
        <v>62.34</v>
      </c>
    </row>
    <row r="12" spans="1:11" x14ac:dyDescent="0.2">
      <c r="A12" s="62" t="s">
        <v>35</v>
      </c>
      <c r="B12" s="62"/>
      <c r="C12" s="62"/>
      <c r="D12" s="39">
        <v>0</v>
      </c>
      <c r="E12" s="39">
        <v>12.6</v>
      </c>
      <c r="F12" s="39">
        <v>9.9</v>
      </c>
      <c r="G12" s="39">
        <v>9.9</v>
      </c>
      <c r="H12" s="39">
        <v>12.6</v>
      </c>
      <c r="I12" s="39">
        <v>9</v>
      </c>
      <c r="J12" s="39">
        <v>9</v>
      </c>
      <c r="K12" s="12">
        <f t="shared" si="0"/>
        <v>63</v>
      </c>
    </row>
    <row r="13" spans="1:11" x14ac:dyDescent="0.2">
      <c r="A13" s="62" t="s">
        <v>36</v>
      </c>
      <c r="B13" s="62"/>
      <c r="C13" s="62"/>
      <c r="D13" s="39">
        <v>0</v>
      </c>
      <c r="E13" s="39">
        <v>12.6</v>
      </c>
      <c r="F13" s="39">
        <v>9.9</v>
      </c>
      <c r="G13" s="39">
        <v>9.9</v>
      </c>
      <c r="H13" s="39">
        <v>12.6</v>
      </c>
      <c r="I13" s="39">
        <v>9</v>
      </c>
      <c r="J13" s="39">
        <v>9</v>
      </c>
      <c r="K13" s="12">
        <f t="shared" si="0"/>
        <v>63</v>
      </c>
    </row>
    <row r="14" spans="1:11" x14ac:dyDescent="0.2">
      <c r="A14" s="62" t="s">
        <v>37</v>
      </c>
      <c r="B14" s="62"/>
      <c r="C14" s="62"/>
      <c r="D14" s="39">
        <v>0</v>
      </c>
      <c r="E14" s="39">
        <v>12.6</v>
      </c>
      <c r="F14" s="39">
        <v>9.9</v>
      </c>
      <c r="G14" s="39">
        <v>9.9</v>
      </c>
      <c r="H14" s="39">
        <v>12.6</v>
      </c>
      <c r="I14" s="39">
        <v>9</v>
      </c>
      <c r="J14" s="39">
        <v>9</v>
      </c>
      <c r="K14" s="12">
        <f t="shared" si="0"/>
        <v>63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12">
    <mergeCell ref="A14:C14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23" sqref="K23"/>
    </sheetView>
  </sheetViews>
  <sheetFormatPr defaultRowHeight="12.75" x14ac:dyDescent="0.2"/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63"/>
      <c r="B3" s="63"/>
      <c r="C3" s="63"/>
      <c r="D3" s="9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26</v>
      </c>
      <c r="K3" s="11" t="s">
        <v>15</v>
      </c>
    </row>
    <row r="4" spans="1:11" x14ac:dyDescent="0.2">
      <c r="A4" s="62" t="s">
        <v>27</v>
      </c>
      <c r="B4" s="62"/>
      <c r="C4" s="62"/>
      <c r="D4" s="40">
        <v>0</v>
      </c>
      <c r="E4" s="40">
        <v>6.72</v>
      </c>
      <c r="F4" s="40">
        <v>4.4000000000000004</v>
      </c>
      <c r="G4" s="40">
        <v>4.4000000000000004</v>
      </c>
      <c r="H4" s="40">
        <v>9.52</v>
      </c>
      <c r="I4" s="40">
        <v>5</v>
      </c>
      <c r="J4" s="40">
        <v>4</v>
      </c>
      <c r="K4" s="12">
        <f>SUM(E4:J4)</f>
        <v>34.04</v>
      </c>
    </row>
    <row r="5" spans="1:11" x14ac:dyDescent="0.2">
      <c r="A5" s="62" t="s">
        <v>28</v>
      </c>
      <c r="B5" s="62"/>
      <c r="C5" s="62"/>
      <c r="D5" s="40">
        <v>0</v>
      </c>
      <c r="E5" s="40">
        <v>9.52</v>
      </c>
      <c r="F5" s="40">
        <v>7.48</v>
      </c>
      <c r="G5" s="40">
        <v>7.48</v>
      </c>
      <c r="H5" s="40">
        <v>9.52</v>
      </c>
      <c r="I5" s="40">
        <v>6.8</v>
      </c>
      <c r="J5" s="40">
        <v>6.8</v>
      </c>
      <c r="K5" s="12">
        <f t="shared" ref="K5:K14" si="0">SUM(E5:J5)</f>
        <v>47.599999999999994</v>
      </c>
    </row>
    <row r="6" spans="1:11" x14ac:dyDescent="0.2">
      <c r="A6" s="62" t="s">
        <v>29</v>
      </c>
      <c r="B6" s="62"/>
      <c r="C6" s="62"/>
      <c r="D6" s="40">
        <v>0</v>
      </c>
      <c r="E6" s="40">
        <v>8.3999999999999986</v>
      </c>
      <c r="F6" s="40">
        <v>7.0400000000000009</v>
      </c>
      <c r="G6" s="40">
        <v>6.6000000000000005</v>
      </c>
      <c r="H6" s="40">
        <v>9.52</v>
      </c>
      <c r="I6" s="40">
        <v>6.8</v>
      </c>
      <c r="J6" s="40">
        <v>6</v>
      </c>
      <c r="K6" s="12">
        <f t="shared" si="0"/>
        <v>44.36</v>
      </c>
    </row>
    <row r="7" spans="1:11" x14ac:dyDescent="0.2">
      <c r="A7" s="62" t="s">
        <v>30</v>
      </c>
      <c r="B7" s="62"/>
      <c r="C7" s="62"/>
      <c r="D7" s="40">
        <v>0</v>
      </c>
      <c r="E7" s="40">
        <v>8.3999999999999986</v>
      </c>
      <c r="F7" s="40">
        <v>5.28</v>
      </c>
      <c r="G7" s="40">
        <v>7.48</v>
      </c>
      <c r="H7" s="40">
        <v>9.52</v>
      </c>
      <c r="I7" s="40">
        <v>6.4</v>
      </c>
      <c r="J7" s="40">
        <v>6.4</v>
      </c>
      <c r="K7" s="12">
        <f t="shared" si="0"/>
        <v>43.48</v>
      </c>
    </row>
    <row r="8" spans="1:11" x14ac:dyDescent="0.2">
      <c r="A8" s="62" t="s">
        <v>31</v>
      </c>
      <c r="B8" s="62"/>
      <c r="C8" s="62"/>
      <c r="D8" s="40">
        <v>0</v>
      </c>
      <c r="E8" s="40">
        <v>8.3999999999999986</v>
      </c>
      <c r="F8" s="40">
        <v>4.4000000000000004</v>
      </c>
      <c r="G8" s="40">
        <v>6.6000000000000005</v>
      </c>
      <c r="H8" s="40">
        <v>9.52</v>
      </c>
      <c r="I8" s="40">
        <v>5</v>
      </c>
      <c r="J8" s="40">
        <v>6</v>
      </c>
      <c r="K8" s="12">
        <f t="shared" si="0"/>
        <v>39.92</v>
      </c>
    </row>
    <row r="9" spans="1:11" x14ac:dyDescent="0.2">
      <c r="A9" s="62" t="s">
        <v>32</v>
      </c>
      <c r="B9" s="62"/>
      <c r="C9" s="62"/>
      <c r="D9" s="40">
        <v>0</v>
      </c>
      <c r="E9" s="40">
        <v>8.3999999999999986</v>
      </c>
      <c r="F9" s="40">
        <v>7.0400000000000009</v>
      </c>
      <c r="G9" s="40">
        <v>7.48</v>
      </c>
      <c r="H9" s="40">
        <v>9.52</v>
      </c>
      <c r="I9" s="40">
        <v>5</v>
      </c>
      <c r="J9" s="40">
        <v>4</v>
      </c>
      <c r="K9" s="12">
        <f t="shared" si="0"/>
        <v>41.44</v>
      </c>
    </row>
    <row r="10" spans="1:11" x14ac:dyDescent="0.2">
      <c r="A10" s="62" t="s">
        <v>33</v>
      </c>
      <c r="B10" s="62"/>
      <c r="C10" s="62"/>
      <c r="D10" s="40">
        <v>0</v>
      </c>
      <c r="E10" s="40">
        <v>7</v>
      </c>
      <c r="F10" s="40">
        <v>4.4000000000000004</v>
      </c>
      <c r="G10" s="40">
        <v>5.5</v>
      </c>
      <c r="H10" s="40">
        <v>8.3999999999999986</v>
      </c>
      <c r="I10" s="40">
        <v>6</v>
      </c>
      <c r="J10" s="40">
        <v>6.4</v>
      </c>
      <c r="K10" s="12">
        <f t="shared" si="0"/>
        <v>37.699999999999996</v>
      </c>
    </row>
    <row r="11" spans="1:11" x14ac:dyDescent="0.2">
      <c r="A11" s="62" t="s">
        <v>34</v>
      </c>
      <c r="B11" s="62"/>
      <c r="C11" s="62"/>
      <c r="D11" s="40">
        <v>0</v>
      </c>
      <c r="E11" s="40">
        <v>9.52</v>
      </c>
      <c r="F11" s="40">
        <v>4.4000000000000004</v>
      </c>
      <c r="G11" s="40">
        <v>6.6000000000000005</v>
      </c>
      <c r="H11" s="40">
        <v>9.52</v>
      </c>
      <c r="I11" s="40">
        <v>5</v>
      </c>
      <c r="J11" s="40">
        <v>4.8</v>
      </c>
      <c r="K11" s="12">
        <f t="shared" si="0"/>
        <v>39.839999999999996</v>
      </c>
    </row>
    <row r="12" spans="1:11" x14ac:dyDescent="0.2">
      <c r="A12" s="62" t="s">
        <v>35</v>
      </c>
      <c r="B12" s="62"/>
      <c r="C12" s="62"/>
      <c r="D12" s="40">
        <v>0</v>
      </c>
      <c r="E12" s="40">
        <v>6.72</v>
      </c>
      <c r="F12" s="40">
        <v>6.6000000000000005</v>
      </c>
      <c r="G12" s="40">
        <v>6.6000000000000005</v>
      </c>
      <c r="H12" s="40">
        <v>8.9599999999999991</v>
      </c>
      <c r="I12" s="40">
        <v>6.8</v>
      </c>
      <c r="J12" s="40">
        <v>6.8</v>
      </c>
      <c r="K12" s="12">
        <f t="shared" si="0"/>
        <v>42.48</v>
      </c>
    </row>
    <row r="13" spans="1:11" x14ac:dyDescent="0.2">
      <c r="A13" s="62" t="s">
        <v>36</v>
      </c>
      <c r="B13" s="62"/>
      <c r="C13" s="62"/>
      <c r="D13" s="40">
        <v>0</v>
      </c>
      <c r="E13" s="40">
        <v>9.52</v>
      </c>
      <c r="F13" s="40">
        <v>7.0400000000000009</v>
      </c>
      <c r="G13" s="40">
        <v>7.48</v>
      </c>
      <c r="H13" s="40">
        <v>9.52</v>
      </c>
      <c r="I13" s="40">
        <v>6.8</v>
      </c>
      <c r="J13" s="40">
        <v>6.8</v>
      </c>
      <c r="K13" s="12">
        <f t="shared" si="0"/>
        <v>47.16</v>
      </c>
    </row>
    <row r="14" spans="1:11" x14ac:dyDescent="0.2">
      <c r="A14" s="62" t="s">
        <v>37</v>
      </c>
      <c r="B14" s="62"/>
      <c r="C14" s="62"/>
      <c r="D14" s="40">
        <v>0</v>
      </c>
      <c r="E14" s="40">
        <v>9.52</v>
      </c>
      <c r="F14" s="40">
        <v>7.48</v>
      </c>
      <c r="G14" s="40">
        <v>7.48</v>
      </c>
      <c r="H14" s="40">
        <v>9.52</v>
      </c>
      <c r="I14" s="40">
        <v>6.4</v>
      </c>
      <c r="J14" s="40">
        <v>6.8</v>
      </c>
      <c r="K14" s="12">
        <f t="shared" si="0"/>
        <v>47.199999999999996</v>
      </c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</sheetData>
  <mergeCells count="12">
    <mergeCell ref="A14:C14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Evaluator 9</vt:lpstr>
      <vt:lpstr>Evaluator 10</vt:lpstr>
      <vt:lpstr>Evaluator 11</vt:lpstr>
      <vt:lpstr>Evaluator 12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2022-04-13T13:54:40Z</dcterms:modified>
</cp:coreProperties>
</file>