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35" yWindow="1035" windowWidth="17115" windowHeight="9855"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2" r:id="rId11"/>
  </sheets>
  <externalReferences>
    <externalReference r:id="rId12"/>
  </externalReferences>
  <calcPr calcId="145621"/>
</workbook>
</file>

<file path=xl/calcChain.xml><?xml version="1.0" encoding="utf-8"?>
<calcChain xmlns="http://schemas.openxmlformats.org/spreadsheetml/2006/main">
  <c r="K10" i="12" l="1"/>
  <c r="H10" i="12"/>
  <c r="L10" i="12" s="1"/>
  <c r="E10" i="12"/>
  <c r="B10" i="12"/>
  <c r="K9" i="12"/>
  <c r="L9" i="12" s="1"/>
  <c r="H9" i="12"/>
  <c r="E9" i="12"/>
  <c r="B9" i="12"/>
  <c r="K8" i="12"/>
  <c r="L8" i="12" s="1"/>
  <c r="H8" i="12"/>
  <c r="E8" i="12"/>
  <c r="B8" i="12"/>
  <c r="E1" i="12"/>
  <c r="H4" i="2" l="1"/>
  <c r="H5" i="2"/>
  <c r="H6" i="2"/>
  <c r="A2" i="7" l="1"/>
  <c r="A2" i="6"/>
  <c r="B7" i="6" l="1"/>
  <c r="H5" i="4"/>
  <c r="B6" i="6"/>
  <c r="B5" i="6"/>
  <c r="H6" i="4" l="1"/>
  <c r="H4" i="4"/>
  <c r="H4" i="7"/>
  <c r="C4" i="7"/>
  <c r="D4" i="7"/>
  <c r="E4" i="7"/>
  <c r="F4" i="7"/>
  <c r="G4" i="7"/>
  <c r="B4" i="7"/>
  <c r="H6" i="11" l="1"/>
  <c r="H5" i="11"/>
  <c r="H4" i="11"/>
  <c r="H6" i="10"/>
  <c r="H5" i="10"/>
  <c r="H4" i="10"/>
  <c r="H6" i="9"/>
  <c r="H5" i="9"/>
  <c r="H4" i="9"/>
  <c r="H6" i="5"/>
  <c r="H5" i="5"/>
  <c r="H4" i="5"/>
  <c r="H6" i="3"/>
  <c r="H5" i="3"/>
  <c r="H4" i="3"/>
  <c r="G6" i="1" l="1"/>
  <c r="G6" i="7" s="1"/>
  <c r="G7" i="1"/>
  <c r="G7" i="7" s="1"/>
  <c r="G5" i="1"/>
  <c r="G5" i="7" s="1"/>
  <c r="F6" i="1" l="1"/>
  <c r="F6" i="7" s="1"/>
  <c r="F7" i="1"/>
  <c r="F7" i="7" s="1"/>
  <c r="F5" i="1"/>
  <c r="F5" i="7" s="1"/>
  <c r="E6" i="1" l="1"/>
  <c r="E6" i="7" s="1"/>
  <c r="E7" i="1"/>
  <c r="E7" i="7" s="1"/>
  <c r="E5" i="1"/>
  <c r="E5" i="7" s="1"/>
  <c r="C7" i="6" l="1"/>
  <c r="J7" i="7" s="1"/>
  <c r="C6" i="6"/>
  <c r="J6" i="7" s="1"/>
  <c r="C5" i="6"/>
  <c r="J5" i="7" s="1"/>
  <c r="A7" i="7"/>
  <c r="A6" i="7"/>
  <c r="A5" i="7"/>
  <c r="A7" i="6"/>
  <c r="A6" i="6"/>
  <c r="A5" i="6"/>
  <c r="D5" i="6" l="1"/>
  <c r="D6" i="6" l="1"/>
  <c r="D7" i="6"/>
  <c r="H6" i="1"/>
  <c r="H6" i="7" s="1"/>
  <c r="H7" i="1"/>
  <c r="H7" i="7" s="1"/>
  <c r="H5" i="1"/>
  <c r="H5" i="7" s="1"/>
  <c r="D6" i="1"/>
  <c r="D6" i="7" s="1"/>
  <c r="D7" i="1"/>
  <c r="D7" i="7" s="1"/>
  <c r="D5" i="1"/>
  <c r="D5" i="7" s="1"/>
  <c r="C6" i="1"/>
  <c r="C6" i="7" s="1"/>
  <c r="C7" i="1"/>
  <c r="C7" i="7" s="1"/>
  <c r="C5" i="1"/>
  <c r="C5" i="7" s="1"/>
  <c r="B6" i="1"/>
  <c r="B6" i="7" s="1"/>
  <c r="I6" i="7" s="1"/>
  <c r="K6" i="7" s="1"/>
  <c r="B7" i="1"/>
  <c r="B7" i="7" s="1"/>
  <c r="B5" i="1"/>
  <c r="B5" i="7" s="1"/>
  <c r="A6" i="1"/>
  <c r="A7" i="1"/>
  <c r="A5" i="1"/>
  <c r="I5" i="7" l="1"/>
  <c r="K5" i="7" s="1"/>
  <c r="I7" i="7"/>
  <c r="K7" i="7" s="1"/>
  <c r="L7" i="7" s="1"/>
  <c r="I5" i="1"/>
  <c r="I7" i="1"/>
  <c r="I6" i="1"/>
  <c r="L6" i="7" l="1"/>
  <c r="L5" i="7"/>
  <c r="J6" i="1"/>
  <c r="J7" i="1"/>
  <c r="J5" i="1"/>
</calcChain>
</file>

<file path=xl/sharedStrings.xml><?xml version="1.0" encoding="utf-8"?>
<sst xmlns="http://schemas.openxmlformats.org/spreadsheetml/2006/main" count="123" uniqueCount="46">
  <si>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</si>
  <si>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</si>
  <si>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</si>
  <si>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</si>
  <si>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</si>
  <si>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</si>
  <si>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</si>
  <si>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</si>
  <si>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</si>
  <si>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</si>
  <si>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</si>
  <si>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</si>
  <si>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</si>
  <si>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</si>
  <si>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</si>
  <si>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</si>
  <si>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</si>
  <si>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</si>
  <si>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</si>
  <si>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</si>
  <si>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</si>
  <si>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 xml:space="preserve">Dallas Auction Gallery Appraisal Services </t>
  </si>
  <si>
    <t xml:space="preserve">MKG Art Management </t>
  </si>
  <si>
    <t>Schur Success Auction &amp; Appraisal</t>
  </si>
  <si>
    <t>RFP730-16155 Appraisal of System-wide Public Art Collection</t>
  </si>
  <si>
    <t>RESPONDENT EVALUATION MATRIX</t>
  </si>
  <si>
    <t>Evaluator Name:</t>
  </si>
  <si>
    <t>Name</t>
  </si>
  <si>
    <t xml:space="preserve">Criteria 1 </t>
  </si>
  <si>
    <t xml:space="preserve">Demonstrated ability of the Contractor to fulfill current and predicted University needs:
Respondent’s demonstrated professional experience performing the requested services for similarly situated U.S. public art collections
Respondent’s timeframe to complete the desired review
Stability and success of the Contractor’s business including but not limited to; demonstrated capability and financial resources to perform the work in the time projected. </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</si>
  <si>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</si>
  <si>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</si>
  <si>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</si>
  <si>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</si>
  <si>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</si>
  <si>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</si>
  <si>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</si>
  <si>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</si>
  <si>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</si>
  <si>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</si>
  <si>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</si>
  <si>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</si>
  <si>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</si>
  <si>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</si>
  <si>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</si>
  <si>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**DO NOT EVALUATE COST.  ONLY Evaluator 7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</si>
</sst>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sz val="11"/>
      <name val="Arial"/>
      <family val="2"/>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9">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5"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0">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5"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34" fillId="0" borderId="16" xfId="47" applyFont="1" applyBorder="1" applyAlignment="1">
      <alignment horizontal="center"/>
    </xf>
    <xf numFmtId="0" fontId="16" fillId="3" borderId="16" xfId="47" applyFont="1" applyFill="1" applyBorder="1" applyAlignment="1">
      <alignment horizontal="center"/>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3" borderId="0" xfId="0" applyFill="1"/>
    <xf numFmtId="0" fontId="16" fillId="0" borderId="16" xfId="47" applyFont="1" applyBorder="1" applyAlignment="1">
      <alignment horizontal="center"/>
    </xf>
    <xf numFmtId="0" fontId="35" fillId="0" borderId="2" xfId="0" applyFont="1" applyBorder="1" applyAlignment="1">
      <alignment horizontal="center" vertical="center" wrapText="1"/>
    </xf>
    <xf numFmtId="4" fontId="36" fillId="0" borderId="5" xfId="0" applyNumberFormat="1" applyFont="1" applyBorder="1"/>
    <xf numFmtId="0" fontId="39" fillId="0" borderId="0" xfId="0" applyFont="1"/>
    <xf numFmtId="0" fontId="37" fillId="0" borderId="16" xfId="97" applyFont="1" applyBorder="1" applyAlignment="1">
      <alignment horizontal="center"/>
    </xf>
    <xf numFmtId="0" fontId="39" fillId="0" borderId="0" xfId="0" applyFont="1"/>
    <xf numFmtId="0" fontId="39" fillId="0" borderId="0" xfId="0" applyFont="1"/>
    <xf numFmtId="0" fontId="39" fillId="0" borderId="0" xfId="0" applyFont="1"/>
    <xf numFmtId="0" fontId="39" fillId="0" borderId="0" xfId="0" applyFont="1"/>
    <xf numFmtId="0" fontId="39" fillId="0" borderId="0" xfId="0" applyFont="1"/>
    <xf numFmtId="0" fontId="39" fillId="0" borderId="0" xfId="0" applyFont="1"/>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37" fillId="0" borderId="0" xfId="0" applyFont="1" applyAlignment="1">
      <alignment horizontal="center"/>
    </xf>
    <xf numFmtId="0" fontId="38" fillId="0" borderId="16" xfId="97" applyFont="1" applyBorder="1" applyAlignment="1">
      <alignment horizontal="center"/>
    </xf>
    <xf numFmtId="0" fontId="16" fillId="0" borderId="16" xfId="47" applyFont="1" applyBorder="1" applyAlignment="1">
      <alignment horizontal="center"/>
    </xf>
    <xf numFmtId="0" fontId="16" fillId="0" borderId="16" xfId="91" applyFont="1" applyBorder="1" applyAlignment="1">
      <alignment horizontal="center"/>
    </xf>
    <xf numFmtId="0" fontId="16" fillId="0" borderId="16" xfId="92" applyFont="1" applyBorder="1" applyAlignment="1">
      <alignment horizontal="center"/>
    </xf>
    <xf numFmtId="0" fontId="16" fillId="0" borderId="16" xfId="93"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2" fillId="0" borderId="0" xfId="0" applyFont="1" applyAlignment="1">
      <alignment horizontal="left"/>
    </xf>
    <xf numFmtId="0" fontId="12" fillId="0" borderId="0" xfId="0" applyFont="1" applyAlignment="1"/>
    <xf numFmtId="0" fontId="40" fillId="0" borderId="0" xfId="0" applyFont="1"/>
    <xf numFmtId="0" fontId="40" fillId="26" borderId="0" xfId="0" applyFont="1" applyFill="1" applyBorder="1" applyAlignment="1">
      <alignment horizontal="center"/>
    </xf>
    <xf numFmtId="0" fontId="41" fillId="0" borderId="17" xfId="0" applyFont="1" applyBorder="1" applyAlignment="1">
      <alignment horizontal="center"/>
    </xf>
    <xf numFmtId="0" fontId="42" fillId="0" borderId="0" xfId="4" applyFont="1"/>
    <xf numFmtId="0" fontId="37" fillId="0" borderId="18" xfId="4" applyFont="1" applyFill="1" applyBorder="1" applyAlignment="1">
      <alignment horizontal="left" vertical="center" wrapText="1"/>
    </xf>
    <xf numFmtId="0" fontId="37" fillId="0" borderId="19" xfId="4" applyFont="1" applyFill="1" applyBorder="1" applyAlignment="1">
      <alignment horizontal="left" vertical="center" wrapText="1"/>
    </xf>
    <xf numFmtId="0" fontId="37" fillId="0" borderId="20" xfId="4" applyFont="1" applyFill="1" applyBorder="1" applyAlignment="1">
      <alignment horizontal="left" vertical="center" wrapText="1"/>
    </xf>
    <xf numFmtId="0" fontId="38" fillId="3" borderId="21" xfId="4" applyFont="1" applyFill="1" applyBorder="1" applyAlignment="1">
      <alignment horizontal="center" vertical="center"/>
    </xf>
    <xf numFmtId="0" fontId="38" fillId="0" borderId="0" xfId="4" applyFont="1" applyAlignment="1">
      <alignment horizontal="center"/>
    </xf>
    <xf numFmtId="0" fontId="37" fillId="27" borderId="22" xfId="4" applyFont="1" applyFill="1" applyBorder="1" applyAlignment="1">
      <alignment horizontal="center"/>
    </xf>
    <xf numFmtId="0" fontId="37" fillId="0" borderId="23" xfId="4" applyFont="1" applyFill="1" applyBorder="1" applyAlignment="1">
      <alignment horizontal="center"/>
    </xf>
    <xf numFmtId="0" fontId="37" fillId="28" borderId="24" xfId="4" applyFont="1" applyFill="1" applyBorder="1" applyAlignment="1">
      <alignment horizontal="center"/>
    </xf>
    <xf numFmtId="0" fontId="38" fillId="27" borderId="22" xfId="4" applyFont="1" applyFill="1" applyBorder="1" applyAlignment="1">
      <alignment horizontal="center"/>
    </xf>
    <xf numFmtId="0" fontId="38" fillId="0" borderId="23" xfId="4" applyFont="1" applyFill="1" applyBorder="1" applyAlignment="1">
      <alignment horizontal="center"/>
    </xf>
    <xf numFmtId="0" fontId="38" fillId="28" borderId="24" xfId="4" applyFont="1" applyFill="1" applyBorder="1" applyAlignment="1">
      <alignment horizontal="center"/>
    </xf>
    <xf numFmtId="0" fontId="42" fillId="0" borderId="25" xfId="4" applyFont="1" applyBorder="1" applyAlignment="1">
      <alignment horizontal="center"/>
    </xf>
    <xf numFmtId="0" fontId="14" fillId="0" borderId="26" xfId="88" applyFont="1" applyFill="1" applyBorder="1" applyAlignment="1">
      <alignment horizontal="center"/>
    </xf>
    <xf numFmtId="0" fontId="39" fillId="27" borderId="27" xfId="4" applyFont="1" applyFill="1" applyBorder="1" applyAlignment="1">
      <alignment horizontal="center"/>
    </xf>
    <xf numFmtId="0" fontId="39" fillId="0" borderId="28" xfId="4" applyFont="1" applyFill="1" applyBorder="1" applyAlignment="1">
      <alignment horizontal="center"/>
    </xf>
    <xf numFmtId="0" fontId="39" fillId="28" borderId="6" xfId="4" applyFont="1" applyFill="1" applyBorder="1" applyAlignment="1">
      <alignment horizontal="center"/>
    </xf>
    <xf numFmtId="0" fontId="42" fillId="27" borderId="27" xfId="4" applyFont="1" applyFill="1" applyBorder="1" applyAlignment="1">
      <alignment horizontal="center"/>
    </xf>
    <xf numFmtId="0" fontId="42" fillId="0" borderId="28" xfId="4" applyFont="1" applyFill="1" applyBorder="1" applyAlignment="1">
      <alignment horizontal="center"/>
    </xf>
    <xf numFmtId="0" fontId="42" fillId="28" borderId="6" xfId="4" applyFont="1" applyFill="1" applyBorder="1" applyAlignment="1">
      <alignment horizontal="center"/>
    </xf>
    <xf numFmtId="0" fontId="42" fillId="3" borderId="25" xfId="4" applyFont="1" applyFill="1" applyBorder="1" applyAlignment="1">
      <alignment horizontal="center"/>
    </xf>
    <xf numFmtId="0" fontId="14" fillId="0" borderId="0" xfId="0" applyFont="1"/>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44" fillId="2" borderId="30" xfId="0" applyFont="1" applyFill="1" applyBorder="1" applyAlignment="1">
      <alignment horizontal="center"/>
    </xf>
    <xf numFmtId="0" fontId="44" fillId="2" borderId="31" xfId="0" applyFont="1" applyFill="1" applyBorder="1" applyAlignment="1">
      <alignment horizontal="center"/>
    </xf>
    <xf numFmtId="0" fontId="44"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cellXfs>
  <cellStyles count="9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enner's%20Bids/FY16%20Solicitations/RFP730-16155%20Appraisal%20of%20System-wide%20Public%20Art%20Collection/Evaluation%20Matrix%20RFP730-16155%20Appraisal%20of%20System-wide%20Public%20Art%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 xml:space="preserve">RFP730-16155 Appraisal of System-Wide Public Art Collection </v>
          </cell>
        </row>
      </sheetData>
      <sheetData sheetId="1">
        <row r="4">
          <cell r="A4" t="str">
            <v xml:space="preserve">Dallas Auction Gallery Appraisal Services </v>
          </cell>
        </row>
        <row r="5">
          <cell r="A5" t="str">
            <v xml:space="preserve">MKG Art Management </v>
          </cell>
        </row>
        <row r="6">
          <cell r="A6" t="str">
            <v>Schur Success Auction &amp; Appraisal</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C2" sqref="C2:G2"/>
    </sheetView>
  </sheetViews>
  <sheetFormatPr defaultRowHeight="12.75" x14ac:dyDescent="0.2"/>
  <sheetData>
    <row r="1" spans="1:11" ht="15.75" x14ac:dyDescent="0.25">
      <c r="A1" s="39" t="s">
        <v>0</v>
      </c>
      <c r="B1" s="39"/>
      <c r="C1" s="39"/>
      <c r="D1" s="39"/>
      <c r="E1" s="39"/>
      <c r="F1" s="39"/>
      <c r="G1" s="39"/>
      <c r="H1" s="39"/>
    </row>
    <row r="2" spans="1:11" ht="15.75" x14ac:dyDescent="0.25">
      <c r="A2" s="14"/>
      <c r="B2" s="13"/>
      <c r="C2" s="40" t="s">
        <v>5</v>
      </c>
      <c r="D2" s="40"/>
      <c r="E2" s="40"/>
      <c r="F2" s="40"/>
      <c r="G2" s="40"/>
      <c r="H2" s="12"/>
    </row>
    <row r="3" spans="1:11" ht="15" x14ac:dyDescent="0.25">
      <c r="A3" s="42" t="s">
        <v>12</v>
      </c>
      <c r="B3" s="42"/>
      <c r="C3" s="42"/>
      <c r="D3" s="42"/>
      <c r="E3" s="32" t="s">
        <v>13</v>
      </c>
      <c r="F3" s="32" t="s">
        <v>14</v>
      </c>
      <c r="G3" s="32" t="s">
        <v>15</v>
      </c>
      <c r="H3" s="16" t="s">
        <v>16</v>
      </c>
    </row>
    <row r="4" spans="1:11" x14ac:dyDescent="0.2">
      <c r="A4" s="41" t="s">
        <v>21</v>
      </c>
      <c r="B4" s="41"/>
      <c r="C4" s="41"/>
      <c r="D4" s="41"/>
      <c r="E4" s="31">
        <v>0</v>
      </c>
      <c r="F4" s="31">
        <v>24</v>
      </c>
      <c r="G4" s="31">
        <v>8</v>
      </c>
      <c r="H4" s="27">
        <f>SUM(E4:G4)</f>
        <v>32</v>
      </c>
    </row>
    <row r="5" spans="1:11" x14ac:dyDescent="0.2">
      <c r="A5" s="41" t="s">
        <v>22</v>
      </c>
      <c r="B5" s="41"/>
      <c r="C5" s="41"/>
      <c r="D5" s="41"/>
      <c r="E5" s="31">
        <v>0</v>
      </c>
      <c r="F5" s="31">
        <v>16</v>
      </c>
      <c r="G5" s="31">
        <v>12</v>
      </c>
      <c r="H5" s="27">
        <f>SUM(E5:G5)</f>
        <v>28</v>
      </c>
      <c r="K5" s="26"/>
    </row>
    <row r="6" spans="1:11" x14ac:dyDescent="0.2">
      <c r="A6" s="41" t="s">
        <v>23</v>
      </c>
      <c r="B6" s="41"/>
      <c r="C6" s="41"/>
      <c r="D6" s="41"/>
      <c r="E6" s="31">
        <v>0</v>
      </c>
      <c r="F6" s="31">
        <v>24</v>
      </c>
      <c r="G6" s="31">
        <v>4</v>
      </c>
      <c r="H6" s="27">
        <f>SUM(E6:G6)</f>
        <v>28</v>
      </c>
      <c r="K6" s="26"/>
    </row>
  </sheetData>
  <mergeCells count="6">
    <mergeCell ref="A1:H1"/>
    <mergeCell ref="C2:G2"/>
    <mergeCell ref="A6:D6"/>
    <mergeCell ref="A5:D5"/>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39" t="s">
        <v>0</v>
      </c>
      <c r="B1" s="39"/>
      <c r="C1" s="39"/>
      <c r="D1" s="39"/>
      <c r="E1" s="39"/>
      <c r="F1" s="39"/>
      <c r="G1" s="39"/>
      <c r="H1" s="39"/>
    </row>
    <row r="2" spans="1:8" ht="15.75" x14ac:dyDescent="0.25">
      <c r="A2" s="14"/>
      <c r="B2" s="13"/>
      <c r="C2" s="40" t="s">
        <v>6</v>
      </c>
      <c r="D2" s="40"/>
      <c r="E2" s="40"/>
      <c r="F2" s="40"/>
      <c r="G2" s="40"/>
      <c r="H2" s="12"/>
    </row>
    <row r="3" spans="1:8" ht="15" x14ac:dyDescent="0.25">
      <c r="A3" s="43" t="s">
        <v>12</v>
      </c>
      <c r="B3" s="43"/>
      <c r="C3" s="43"/>
      <c r="D3" s="43"/>
      <c r="E3" s="15" t="s">
        <v>13</v>
      </c>
      <c r="F3" s="28" t="s">
        <v>14</v>
      </c>
      <c r="G3" s="28" t="s">
        <v>15</v>
      </c>
      <c r="H3" s="16" t="s">
        <v>16</v>
      </c>
    </row>
    <row r="4" spans="1:8" x14ac:dyDescent="0.2">
      <c r="A4" s="41" t="s">
        <v>21</v>
      </c>
      <c r="B4" s="41"/>
      <c r="C4" s="41"/>
      <c r="D4" s="41"/>
      <c r="E4" s="38">
        <v>0</v>
      </c>
      <c r="F4" s="38">
        <v>32</v>
      </c>
      <c r="G4" s="38">
        <v>16</v>
      </c>
      <c r="H4" s="27">
        <f>SUM(E4:G4)</f>
        <v>48</v>
      </c>
    </row>
    <row r="5" spans="1:8" x14ac:dyDescent="0.2">
      <c r="A5" s="41" t="s">
        <v>22</v>
      </c>
      <c r="B5" s="41"/>
      <c r="C5" s="41"/>
      <c r="D5" s="41"/>
      <c r="E5" s="38">
        <v>0</v>
      </c>
      <c r="F5" s="38">
        <v>40</v>
      </c>
      <c r="G5" s="38">
        <v>20</v>
      </c>
      <c r="H5" s="27">
        <f>SUM(E5:G5)</f>
        <v>60</v>
      </c>
    </row>
    <row r="6" spans="1:8" x14ac:dyDescent="0.2">
      <c r="A6" s="41" t="s">
        <v>23</v>
      </c>
      <c r="B6" s="41"/>
      <c r="C6" s="41"/>
      <c r="D6" s="41"/>
      <c r="E6" s="38">
        <v>0</v>
      </c>
      <c r="F6" s="38">
        <v>24</v>
      </c>
      <c r="G6" s="38">
        <v>12</v>
      </c>
      <c r="H6" s="27">
        <f>SUM(E6:G6)</f>
        <v>36</v>
      </c>
    </row>
  </sheetData>
  <mergeCells count="6">
    <mergeCell ref="A1:H1"/>
    <mergeCell ref="C2:G2"/>
    <mergeCell ref="A3:D3"/>
    <mergeCell ref="A6:D6"/>
    <mergeCell ref="A5:D5"/>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39" t="s">
        <v>0</v>
      </c>
      <c r="B1" s="39"/>
      <c r="C1" s="39"/>
      <c r="D1" s="39"/>
      <c r="E1" s="39"/>
      <c r="F1" s="39"/>
      <c r="G1" s="39"/>
      <c r="H1" s="39"/>
    </row>
    <row r="2" spans="1:8" ht="15.75" x14ac:dyDescent="0.25">
      <c r="A2" s="14"/>
      <c r="B2" s="13"/>
      <c r="C2" s="40" t="s">
        <v>7</v>
      </c>
      <c r="D2" s="40"/>
      <c r="E2" s="40"/>
      <c r="F2" s="40"/>
      <c r="G2" s="40"/>
      <c r="H2" s="12"/>
    </row>
    <row r="3" spans="1:8" ht="15" x14ac:dyDescent="0.25">
      <c r="A3" s="43" t="s">
        <v>12</v>
      </c>
      <c r="B3" s="43"/>
      <c r="C3" s="43"/>
      <c r="D3" s="43"/>
      <c r="E3" s="15" t="s">
        <v>13</v>
      </c>
      <c r="F3" s="28" t="s">
        <v>14</v>
      </c>
      <c r="G3" s="28" t="s">
        <v>15</v>
      </c>
      <c r="H3" s="16" t="s">
        <v>16</v>
      </c>
    </row>
    <row r="4" spans="1:8" x14ac:dyDescent="0.2">
      <c r="A4" s="41" t="s">
        <v>21</v>
      </c>
      <c r="B4" s="41"/>
      <c r="C4" s="41"/>
      <c r="D4" s="41"/>
      <c r="E4" s="34">
        <v>0</v>
      </c>
      <c r="F4" s="34">
        <v>28</v>
      </c>
      <c r="G4" s="34">
        <v>16</v>
      </c>
      <c r="H4" s="27">
        <f>SUM(E4:G4)</f>
        <v>44</v>
      </c>
    </row>
    <row r="5" spans="1:8" x14ac:dyDescent="0.2">
      <c r="A5" s="41" t="s">
        <v>22</v>
      </c>
      <c r="B5" s="41"/>
      <c r="C5" s="41"/>
      <c r="D5" s="41"/>
      <c r="E5" s="34">
        <v>0</v>
      </c>
      <c r="F5" s="34">
        <v>36</v>
      </c>
      <c r="G5" s="34">
        <v>16</v>
      </c>
      <c r="H5" s="27">
        <f>SUM(E5:G5)</f>
        <v>52</v>
      </c>
    </row>
    <row r="6" spans="1:8" x14ac:dyDescent="0.2">
      <c r="A6" s="41" t="s">
        <v>23</v>
      </c>
      <c r="B6" s="41"/>
      <c r="C6" s="41"/>
      <c r="D6" s="41"/>
      <c r="E6" s="34">
        <v>0</v>
      </c>
      <c r="F6" s="34">
        <v>16</v>
      </c>
      <c r="G6" s="34">
        <v>10</v>
      </c>
      <c r="H6" s="27">
        <f>SUM(E6:G6)</f>
        <v>26</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39" t="s">
        <v>0</v>
      </c>
      <c r="B1" s="39"/>
      <c r="C1" s="39"/>
      <c r="D1" s="39"/>
      <c r="E1" s="39"/>
      <c r="F1" s="39"/>
      <c r="G1" s="39"/>
      <c r="H1" s="39"/>
    </row>
    <row r="2" spans="1:8" ht="15.75" x14ac:dyDescent="0.25">
      <c r="A2" s="19"/>
      <c r="B2" s="18"/>
      <c r="C2" s="40" t="s">
        <v>8</v>
      </c>
      <c r="D2" s="40"/>
      <c r="E2" s="40"/>
      <c r="F2" s="40"/>
      <c r="G2" s="40"/>
      <c r="H2" s="17"/>
    </row>
    <row r="3" spans="1:8" ht="15" x14ac:dyDescent="0.25">
      <c r="A3" s="44" t="s">
        <v>12</v>
      </c>
      <c r="B3" s="44"/>
      <c r="C3" s="44"/>
      <c r="D3" s="44"/>
      <c r="E3" s="15" t="s">
        <v>13</v>
      </c>
      <c r="F3" s="28" t="s">
        <v>14</v>
      </c>
      <c r="G3" s="28" t="s">
        <v>15</v>
      </c>
      <c r="H3" s="16" t="s">
        <v>16</v>
      </c>
    </row>
    <row r="4" spans="1:8" x14ac:dyDescent="0.2">
      <c r="A4" s="41" t="s">
        <v>21</v>
      </c>
      <c r="B4" s="41"/>
      <c r="C4" s="41"/>
      <c r="D4" s="41"/>
      <c r="E4" s="35">
        <v>0</v>
      </c>
      <c r="F4" s="35">
        <v>32</v>
      </c>
      <c r="G4" s="35">
        <v>16</v>
      </c>
      <c r="H4" s="27">
        <f>SUM(E4:G4)</f>
        <v>48</v>
      </c>
    </row>
    <row r="5" spans="1:8" x14ac:dyDescent="0.2">
      <c r="A5" s="41" t="s">
        <v>22</v>
      </c>
      <c r="B5" s="41"/>
      <c r="C5" s="41"/>
      <c r="D5" s="41"/>
      <c r="E5" s="35">
        <v>0</v>
      </c>
      <c r="F5" s="35">
        <v>40</v>
      </c>
      <c r="G5" s="35">
        <v>20</v>
      </c>
      <c r="H5" s="27">
        <f>SUM(E5:G5)</f>
        <v>60</v>
      </c>
    </row>
    <row r="6" spans="1:8" x14ac:dyDescent="0.2">
      <c r="A6" s="41" t="s">
        <v>23</v>
      </c>
      <c r="B6" s="41"/>
      <c r="C6" s="41"/>
      <c r="D6" s="41"/>
      <c r="E6" s="35">
        <v>0</v>
      </c>
      <c r="F6" s="35">
        <v>24</v>
      </c>
      <c r="G6" s="35">
        <v>12</v>
      </c>
      <c r="H6" s="27">
        <f>SUM(E6:G6)</f>
        <v>36</v>
      </c>
    </row>
  </sheetData>
  <mergeCells count="6">
    <mergeCell ref="A1:H1"/>
    <mergeCell ref="C2:G2"/>
    <mergeCell ref="A3:D3"/>
    <mergeCell ref="A6:D6"/>
    <mergeCell ref="A5:D5"/>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39" t="s">
        <v>0</v>
      </c>
      <c r="B1" s="39"/>
      <c r="C1" s="39"/>
      <c r="D1" s="39"/>
      <c r="E1" s="39"/>
      <c r="F1" s="39"/>
      <c r="G1" s="39"/>
      <c r="H1" s="39"/>
    </row>
    <row r="2" spans="1:8" ht="15.75" x14ac:dyDescent="0.25">
      <c r="A2" s="22"/>
      <c r="B2" s="21"/>
      <c r="C2" s="40" t="s">
        <v>9</v>
      </c>
      <c r="D2" s="40"/>
      <c r="E2" s="40"/>
      <c r="F2" s="40"/>
      <c r="G2" s="40"/>
      <c r="H2" s="20"/>
    </row>
    <row r="3" spans="1:8" ht="15" x14ac:dyDescent="0.25">
      <c r="A3" s="45" t="s">
        <v>12</v>
      </c>
      <c r="B3" s="45"/>
      <c r="C3" s="45"/>
      <c r="D3" s="45"/>
      <c r="E3" s="15" t="s">
        <v>13</v>
      </c>
      <c r="F3" s="28" t="s">
        <v>14</v>
      </c>
      <c r="G3" s="28" t="s">
        <v>15</v>
      </c>
      <c r="H3" s="16" t="s">
        <v>16</v>
      </c>
    </row>
    <row r="4" spans="1:8" x14ac:dyDescent="0.2">
      <c r="A4" s="41" t="s">
        <v>21</v>
      </c>
      <c r="B4" s="41"/>
      <c r="C4" s="41"/>
      <c r="D4" s="41"/>
      <c r="E4" s="36">
        <v>0</v>
      </c>
      <c r="F4" s="36">
        <v>32</v>
      </c>
      <c r="G4" s="36">
        <v>16</v>
      </c>
      <c r="H4" s="27">
        <f>SUM(E4:G4)</f>
        <v>48</v>
      </c>
    </row>
    <row r="5" spans="1:8" x14ac:dyDescent="0.2">
      <c r="A5" s="41" t="s">
        <v>22</v>
      </c>
      <c r="B5" s="41"/>
      <c r="C5" s="41"/>
      <c r="D5" s="41"/>
      <c r="E5" s="36">
        <v>0</v>
      </c>
      <c r="F5" s="36">
        <v>40</v>
      </c>
      <c r="G5" s="36">
        <v>20</v>
      </c>
      <c r="H5" s="27">
        <f>SUM(E5:G5)</f>
        <v>60</v>
      </c>
    </row>
    <row r="6" spans="1:8" x14ac:dyDescent="0.2">
      <c r="A6" s="41" t="s">
        <v>23</v>
      </c>
      <c r="B6" s="41"/>
      <c r="C6" s="41"/>
      <c r="D6" s="41"/>
      <c r="E6" s="36">
        <v>0</v>
      </c>
      <c r="F6" s="36">
        <v>32</v>
      </c>
      <c r="G6" s="36">
        <v>20</v>
      </c>
      <c r="H6" s="27">
        <f>SUM(E6:G6)</f>
        <v>52</v>
      </c>
    </row>
  </sheetData>
  <mergeCells count="6">
    <mergeCell ref="A1:H1"/>
    <mergeCell ref="C2:G2"/>
    <mergeCell ref="A3:D3"/>
    <mergeCell ref="A6:D6"/>
    <mergeCell ref="A5:D5"/>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39" t="s">
        <v>0</v>
      </c>
      <c r="B1" s="39"/>
      <c r="C1" s="39"/>
      <c r="D1" s="39"/>
      <c r="E1" s="39"/>
      <c r="F1" s="39"/>
      <c r="G1" s="39"/>
      <c r="H1" s="39"/>
    </row>
    <row r="2" spans="1:8" ht="15.75" x14ac:dyDescent="0.25">
      <c r="A2" s="25"/>
      <c r="B2" s="24"/>
      <c r="C2" s="40" t="s">
        <v>10</v>
      </c>
      <c r="D2" s="40"/>
      <c r="E2" s="40"/>
      <c r="F2" s="40"/>
      <c r="G2" s="40"/>
      <c r="H2" s="23"/>
    </row>
    <row r="3" spans="1:8" ht="15" x14ac:dyDescent="0.25">
      <c r="A3" s="46" t="s">
        <v>12</v>
      </c>
      <c r="B3" s="46"/>
      <c r="C3" s="46"/>
      <c r="D3" s="46"/>
      <c r="E3" s="15" t="s">
        <v>13</v>
      </c>
      <c r="F3" s="28" t="s">
        <v>14</v>
      </c>
      <c r="G3" s="28" t="s">
        <v>15</v>
      </c>
      <c r="H3" s="16" t="s">
        <v>16</v>
      </c>
    </row>
    <row r="4" spans="1:8" x14ac:dyDescent="0.2">
      <c r="A4" s="41" t="s">
        <v>21</v>
      </c>
      <c r="B4" s="41"/>
      <c r="C4" s="41"/>
      <c r="D4" s="41"/>
      <c r="E4" s="37">
        <v>0</v>
      </c>
      <c r="F4" s="37">
        <v>26</v>
      </c>
      <c r="G4" s="37">
        <v>12</v>
      </c>
      <c r="H4" s="27">
        <f>SUM(E4:G4)</f>
        <v>38</v>
      </c>
    </row>
    <row r="5" spans="1:8" x14ac:dyDescent="0.2">
      <c r="A5" s="41" t="s">
        <v>22</v>
      </c>
      <c r="B5" s="41"/>
      <c r="C5" s="41"/>
      <c r="D5" s="41"/>
      <c r="E5" s="37">
        <v>0</v>
      </c>
      <c r="F5" s="37">
        <v>30</v>
      </c>
      <c r="G5" s="37">
        <v>16</v>
      </c>
      <c r="H5" s="27">
        <f>SUM(E5:G5)</f>
        <v>46</v>
      </c>
    </row>
    <row r="6" spans="1:8" x14ac:dyDescent="0.2">
      <c r="A6" s="41" t="s">
        <v>23</v>
      </c>
      <c r="B6" s="41"/>
      <c r="C6" s="41"/>
      <c r="D6" s="41"/>
      <c r="E6" s="37">
        <v>0</v>
      </c>
      <c r="F6" s="37">
        <v>19.2</v>
      </c>
      <c r="G6" s="37">
        <v>8</v>
      </c>
      <c r="H6" s="27">
        <f>SUM(E6:G6)</f>
        <v>27.2</v>
      </c>
    </row>
  </sheetData>
  <mergeCells count="6">
    <mergeCell ref="A1:H1"/>
    <mergeCell ref="C2:G2"/>
    <mergeCell ref="A3:D3"/>
    <mergeCell ref="A6:D6"/>
    <mergeCell ref="A5:D5"/>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
  <sheetViews>
    <sheetView workbookViewId="0">
      <selection activeCell="E28" sqref="E28"/>
    </sheetView>
  </sheetViews>
  <sheetFormatPr defaultRowHeight="12.75" x14ac:dyDescent="0.2"/>
  <sheetData>
    <row r="1" spans="1:8" ht="15.75" x14ac:dyDescent="0.25">
      <c r="A1" s="39" t="s">
        <v>0</v>
      </c>
      <c r="B1" s="39"/>
      <c r="C1" s="39"/>
      <c r="D1" s="39"/>
      <c r="E1" s="39"/>
      <c r="F1" s="39"/>
      <c r="G1" s="39"/>
      <c r="H1" s="39"/>
    </row>
    <row r="2" spans="1:8" ht="15.75" x14ac:dyDescent="0.25">
      <c r="A2" s="14"/>
      <c r="B2" s="13"/>
      <c r="C2" s="40" t="s">
        <v>8</v>
      </c>
      <c r="D2" s="40"/>
      <c r="E2" s="40"/>
      <c r="F2" s="40"/>
      <c r="G2" s="40"/>
      <c r="H2" s="12"/>
    </row>
    <row r="3" spans="1:8" ht="15" x14ac:dyDescent="0.25">
      <c r="A3" s="43" t="s">
        <v>12</v>
      </c>
      <c r="B3" s="43"/>
      <c r="C3" s="43"/>
      <c r="D3" s="43"/>
      <c r="E3" s="15" t="s">
        <v>13</v>
      </c>
      <c r="F3" s="28" t="s">
        <v>14</v>
      </c>
      <c r="G3" s="28" t="s">
        <v>15</v>
      </c>
      <c r="H3" s="16" t="s">
        <v>16</v>
      </c>
    </row>
    <row r="4" spans="1:8" x14ac:dyDescent="0.2">
      <c r="A4" s="41" t="s">
        <v>21</v>
      </c>
      <c r="B4" s="41"/>
      <c r="C4" s="41"/>
      <c r="D4" s="41"/>
      <c r="E4" s="33">
        <v>27.2</v>
      </c>
      <c r="F4" s="33">
        <v>35.200000000000003</v>
      </c>
      <c r="G4" s="33">
        <v>17.600000000000001</v>
      </c>
      <c r="H4" s="27">
        <f>SUM(F4:G4)</f>
        <v>52.800000000000004</v>
      </c>
    </row>
    <row r="5" spans="1:8" x14ac:dyDescent="0.2">
      <c r="A5" s="41" t="s">
        <v>22</v>
      </c>
      <c r="B5" s="41"/>
      <c r="C5" s="41"/>
      <c r="D5" s="41"/>
      <c r="E5" s="33">
        <v>40</v>
      </c>
      <c r="F5" s="33">
        <v>40</v>
      </c>
      <c r="G5" s="33">
        <v>20</v>
      </c>
      <c r="H5" s="27">
        <f>SUM(F5:G5)</f>
        <v>60</v>
      </c>
    </row>
    <row r="6" spans="1:8" x14ac:dyDescent="0.2">
      <c r="A6" s="41" t="s">
        <v>23</v>
      </c>
      <c r="B6" s="41"/>
      <c r="C6" s="41"/>
      <c r="D6" s="41"/>
      <c r="E6" s="33">
        <v>35.200000000000003</v>
      </c>
      <c r="F6" s="33">
        <v>27.2</v>
      </c>
      <c r="G6" s="33">
        <v>13.6</v>
      </c>
      <c r="H6" s="27">
        <f>SUM(F6:G6)</f>
        <v>40.799999999999997</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17" sqref="E17"/>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47" t="s">
        <v>17</v>
      </c>
      <c r="B1" s="47"/>
      <c r="C1" s="47"/>
      <c r="D1" s="47"/>
      <c r="E1" s="47"/>
      <c r="F1" s="47"/>
      <c r="G1" s="47"/>
      <c r="H1" s="47"/>
      <c r="I1" s="47"/>
      <c r="J1" s="47"/>
      <c r="K1" s="47"/>
      <c r="L1" s="47"/>
    </row>
    <row r="2" spans="1:12" ht="26.25" customHeight="1" x14ac:dyDescent="0.2">
      <c r="A2" s="48" t="s">
        <v>24</v>
      </c>
      <c r="B2" s="48"/>
      <c r="C2" s="48"/>
      <c r="D2" s="48"/>
      <c r="E2" s="48"/>
      <c r="F2" s="48"/>
      <c r="G2" s="48"/>
      <c r="H2" s="48"/>
      <c r="I2" s="48"/>
      <c r="J2" s="48"/>
      <c r="K2" s="48"/>
      <c r="L2" s="48"/>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 xml:space="preserve">Dallas Auction Gallery Appraisal Services </v>
      </c>
      <c r="B5" s="9">
        <f>'1'!H4</f>
        <v>32</v>
      </c>
      <c r="C5" s="9">
        <f>'2'!H4</f>
        <v>48</v>
      </c>
      <c r="D5" s="9">
        <f>'3'!H4</f>
        <v>44</v>
      </c>
      <c r="E5" s="9">
        <f>'4'!H4</f>
        <v>48</v>
      </c>
      <c r="F5" s="9">
        <f>'5'!H4</f>
        <v>48</v>
      </c>
      <c r="G5" s="9">
        <f>'6'!H4</f>
        <v>38</v>
      </c>
      <c r="H5" s="9">
        <f>'7'!H4</f>
        <v>52.800000000000004</v>
      </c>
      <c r="I5" s="9">
        <f>AVERAGE(B5:H5)</f>
        <v>44.4</v>
      </c>
      <c r="J5" s="10">
        <f>RANK(I5,$I$5:$I$7,0)</f>
        <v>2</v>
      </c>
    </row>
    <row r="6" spans="1:12" ht="16.5" customHeight="1" x14ac:dyDescent="0.2">
      <c r="A6" s="8" t="str">
        <f>'7'!A5:D5</f>
        <v xml:space="preserve">MKG Art Management </v>
      </c>
      <c r="B6" s="9">
        <f>'1'!H5</f>
        <v>28</v>
      </c>
      <c r="C6" s="9">
        <f>'2'!H5</f>
        <v>60</v>
      </c>
      <c r="D6" s="9">
        <f>'3'!H5</f>
        <v>52</v>
      </c>
      <c r="E6" s="9">
        <f>'4'!H5</f>
        <v>60</v>
      </c>
      <c r="F6" s="9">
        <f>'5'!H5</f>
        <v>60</v>
      </c>
      <c r="G6" s="9">
        <f>'6'!H5</f>
        <v>46</v>
      </c>
      <c r="H6" s="9">
        <f>'7'!H5</f>
        <v>60</v>
      </c>
      <c r="I6" s="9">
        <f>AVERAGE(B6:H6)</f>
        <v>52.285714285714285</v>
      </c>
      <c r="J6" s="10">
        <f>RANK(I6,$I$5:$I$7,0)</f>
        <v>1</v>
      </c>
    </row>
    <row r="7" spans="1:12" ht="16.5" customHeight="1" x14ac:dyDescent="0.2">
      <c r="A7" s="8" t="str">
        <f>'7'!A6:D6</f>
        <v>Schur Success Auction &amp; Appraisal</v>
      </c>
      <c r="B7" s="9">
        <f>'1'!H6</f>
        <v>28</v>
      </c>
      <c r="C7" s="9">
        <f>'2'!H6</f>
        <v>36</v>
      </c>
      <c r="D7" s="9">
        <f>'3'!H6</f>
        <v>26</v>
      </c>
      <c r="E7" s="9">
        <f>'4'!H6</f>
        <v>36</v>
      </c>
      <c r="F7" s="9">
        <f>'5'!H6</f>
        <v>52</v>
      </c>
      <c r="G7" s="9">
        <f>'6'!H6</f>
        <v>27.2</v>
      </c>
      <c r="H7" s="9">
        <f>'7'!H6</f>
        <v>40.799999999999997</v>
      </c>
      <c r="I7" s="9">
        <f>AVERAGE(B7:H7)</f>
        <v>35.142857142857146</v>
      </c>
      <c r="J7" s="10">
        <f>RANK(I7,$I$5:$I$7,0)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14" sqref="D14"/>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47" t="s">
        <v>18</v>
      </c>
      <c r="B1" s="47"/>
      <c r="C1" s="47"/>
      <c r="D1" s="47"/>
    </row>
    <row r="2" spans="1:4" ht="48.75" customHeight="1" x14ac:dyDescent="0.2">
      <c r="A2" s="48" t="str">
        <f>Technical!A2</f>
        <v>RFP730-16155 Appraisal of System-wide Public Art Collection</v>
      </c>
      <c r="B2" s="48"/>
      <c r="C2" s="48"/>
      <c r="D2" s="48"/>
    </row>
    <row r="3" spans="1:4" ht="15.75" thickBot="1" x14ac:dyDescent="0.25">
      <c r="B3" s="2"/>
      <c r="C3" s="2"/>
    </row>
    <row r="4" spans="1:4" s="7" customFormat="1" ht="124.5" customHeight="1" thickBot="1" x14ac:dyDescent="0.25">
      <c r="A4" s="3" t="s">
        <v>1</v>
      </c>
      <c r="B4" s="11" t="s">
        <v>11</v>
      </c>
      <c r="C4" s="5" t="s">
        <v>19</v>
      </c>
      <c r="D4" s="6" t="s">
        <v>4</v>
      </c>
    </row>
    <row r="5" spans="1:4" ht="16.5" customHeight="1" x14ac:dyDescent="0.2">
      <c r="A5" s="8" t="str">
        <f>'7'!A4:D4</f>
        <v xml:space="preserve">Dallas Auction Gallery Appraisal Services </v>
      </c>
      <c r="B5" s="9">
        <f>'7'!E4</f>
        <v>27.2</v>
      </c>
      <c r="C5" s="9">
        <f>AVERAGE(B5)</f>
        <v>27.2</v>
      </c>
      <c r="D5" s="10">
        <f>RANK(C5,$C$5:$C$7,0)</f>
        <v>3</v>
      </c>
    </row>
    <row r="6" spans="1:4" ht="16.5" customHeight="1" x14ac:dyDescent="0.2">
      <c r="A6" s="8" t="str">
        <f>'7'!A5:D5</f>
        <v xml:space="preserve">MKG Art Management </v>
      </c>
      <c r="B6" s="9">
        <f>'7'!E5</f>
        <v>40</v>
      </c>
      <c r="C6" s="9">
        <f t="shared" ref="C6:C7" si="0">AVERAGE(B6)</f>
        <v>40</v>
      </c>
      <c r="D6" s="10">
        <f>RANK(C6,$C$5:$C$7,0)</f>
        <v>1</v>
      </c>
    </row>
    <row r="7" spans="1:4" ht="16.5" customHeight="1" x14ac:dyDescent="0.2">
      <c r="A7" s="8" t="str">
        <f>'7'!A6:D6</f>
        <v>Schur Success Auction &amp; Appraisal</v>
      </c>
      <c r="B7" s="9">
        <f>'7'!E6</f>
        <v>35.200000000000003</v>
      </c>
      <c r="C7" s="9">
        <f t="shared" si="0"/>
        <v>35.200000000000003</v>
      </c>
      <c r="D7" s="10">
        <f>RANK(C7,$C$5:$C$7,0)</f>
        <v>2</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L2"/>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47" t="s">
        <v>0</v>
      </c>
      <c r="B1" s="47"/>
      <c r="C1" s="47"/>
      <c r="D1" s="47"/>
      <c r="E1" s="47"/>
      <c r="F1" s="47"/>
      <c r="G1" s="47"/>
      <c r="H1" s="47"/>
      <c r="I1" s="47"/>
      <c r="J1" s="47"/>
      <c r="K1" s="47"/>
      <c r="L1" s="47"/>
    </row>
    <row r="2" spans="1:12" ht="26.25" customHeight="1" x14ac:dyDescent="0.2">
      <c r="A2" s="48" t="str">
        <f>Technical!A2</f>
        <v>RFP730-16155 Appraisal of System-wide Public Art Collection</v>
      </c>
      <c r="B2" s="48"/>
      <c r="C2" s="48"/>
      <c r="D2" s="48"/>
      <c r="E2" s="48"/>
      <c r="F2" s="48"/>
      <c r="G2" s="48"/>
      <c r="H2" s="48"/>
      <c r="I2" s="48"/>
      <c r="J2" s="48"/>
      <c r="K2" s="48"/>
      <c r="L2" s="48"/>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29" t="s">
        <v>20</v>
      </c>
      <c r="K4" s="5" t="s">
        <v>3</v>
      </c>
      <c r="L4" s="6" t="s">
        <v>4</v>
      </c>
    </row>
    <row r="5" spans="1:12" ht="16.5" customHeight="1" x14ac:dyDescent="0.2">
      <c r="A5" s="8" t="str">
        <f>'7'!A4:D4</f>
        <v xml:space="preserve">Dallas Auction Gallery Appraisal Services </v>
      </c>
      <c r="B5" s="9">
        <f>Technical!B5</f>
        <v>32</v>
      </c>
      <c r="C5" s="9">
        <f>Technical!C5</f>
        <v>48</v>
      </c>
      <c r="D5" s="9">
        <f>Technical!D5</f>
        <v>44</v>
      </c>
      <c r="E5" s="9">
        <f>Technical!E5</f>
        <v>48</v>
      </c>
      <c r="F5" s="9">
        <f>Technical!F5</f>
        <v>48</v>
      </c>
      <c r="G5" s="9">
        <f>Technical!G5</f>
        <v>38</v>
      </c>
      <c r="H5" s="9">
        <f>Technical!H5</f>
        <v>52.800000000000004</v>
      </c>
      <c r="I5" s="9">
        <f>AVERAGE(B5:H5)</f>
        <v>44.4</v>
      </c>
      <c r="J5" s="30">
        <f>'Non-Technical'!C5</f>
        <v>27.2</v>
      </c>
      <c r="K5" s="9">
        <f t="shared" ref="K5:K7" si="0">I5+J5</f>
        <v>71.599999999999994</v>
      </c>
      <c r="L5" s="10">
        <f>RANK(K5,$K$5:$K$7,0)</f>
        <v>2</v>
      </c>
    </row>
    <row r="6" spans="1:12" ht="16.5" customHeight="1" x14ac:dyDescent="0.2">
      <c r="A6" s="8" t="str">
        <f>'7'!A5:D5</f>
        <v xml:space="preserve">MKG Art Management </v>
      </c>
      <c r="B6" s="9">
        <f>Technical!B6</f>
        <v>28</v>
      </c>
      <c r="C6" s="9">
        <f>Technical!C6</f>
        <v>60</v>
      </c>
      <c r="D6" s="9">
        <f>Technical!D6</f>
        <v>52</v>
      </c>
      <c r="E6" s="9">
        <f>Technical!E6</f>
        <v>60</v>
      </c>
      <c r="F6" s="9">
        <f>Technical!F6</f>
        <v>60</v>
      </c>
      <c r="G6" s="9">
        <f>Technical!G6</f>
        <v>46</v>
      </c>
      <c r="H6" s="9">
        <f>Technical!H6</f>
        <v>60</v>
      </c>
      <c r="I6" s="9">
        <f>AVERAGE(B6:H6)</f>
        <v>52.285714285714285</v>
      </c>
      <c r="J6" s="30">
        <f>'Non-Technical'!C6</f>
        <v>40</v>
      </c>
      <c r="K6" s="9">
        <f t="shared" si="0"/>
        <v>92.285714285714278</v>
      </c>
      <c r="L6" s="10">
        <f>RANK(K6,$K$5:$K$7,0)</f>
        <v>1</v>
      </c>
    </row>
    <row r="7" spans="1:12" ht="16.5" customHeight="1" x14ac:dyDescent="0.2">
      <c r="A7" s="8" t="str">
        <f>'7'!A6:D6</f>
        <v>Schur Success Auction &amp; Appraisal</v>
      </c>
      <c r="B7" s="9">
        <f>Technical!B7</f>
        <v>28</v>
      </c>
      <c r="C7" s="9">
        <f>Technical!C7</f>
        <v>36</v>
      </c>
      <c r="D7" s="9">
        <f>Technical!D7</f>
        <v>26</v>
      </c>
      <c r="E7" s="9">
        <f>Technical!E7</f>
        <v>36</v>
      </c>
      <c r="F7" s="9">
        <f>Technical!F7</f>
        <v>52</v>
      </c>
      <c r="G7" s="9">
        <f>Technical!G7</f>
        <v>27.2</v>
      </c>
      <c r="H7" s="9">
        <f>Technical!H7</f>
        <v>40.799999999999997</v>
      </c>
      <c r="I7" s="9">
        <f>AVERAGE(B7:H7)</f>
        <v>35.142857142857146</v>
      </c>
      <c r="J7" s="30">
        <f>'Non-Technical'!C7</f>
        <v>35.200000000000003</v>
      </c>
      <c r="K7" s="9">
        <f t="shared" si="0"/>
        <v>70.342857142857156</v>
      </c>
      <c r="L7" s="10">
        <f>RANK(K7,$K$5:$K$7,0)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tabSelected="1" workbookViewId="0">
      <selection activeCell="B18" sqref="B18:E18"/>
    </sheetView>
  </sheetViews>
  <sheetFormatPr defaultRowHeight="12.75" x14ac:dyDescent="0.2"/>
  <cols>
    <col min="1" max="1" width="2" style="26" customWidth="1"/>
    <col min="2" max="2" width="37.7109375" style="26" customWidth="1"/>
    <col min="3" max="3" width="12" style="26" customWidth="1"/>
    <col min="4" max="5" width="10.7109375" style="26" customWidth="1"/>
    <col min="6" max="6" width="12.140625" style="26" customWidth="1"/>
    <col min="7" max="8" width="10.42578125" style="26" customWidth="1"/>
    <col min="9" max="9" width="11.42578125" style="26" customWidth="1"/>
    <col min="10" max="11" width="9" style="26" customWidth="1"/>
    <col min="12" max="16384" width="9.140625" style="26"/>
  </cols>
  <sheetData>
    <row r="1" spans="2:13" ht="15.75" x14ac:dyDescent="0.25">
      <c r="B1" s="49" t="s">
        <v>25</v>
      </c>
      <c r="C1" s="49"/>
      <c r="D1" s="49"/>
      <c r="E1" s="50" t="str">
        <f>[1]Cover!A6</f>
        <v xml:space="preserve">RFP730-16155 Appraisal of System-Wide Public Art Collection </v>
      </c>
      <c r="F1" s="50"/>
      <c r="G1" s="50"/>
      <c r="H1" s="50"/>
      <c r="I1" s="50"/>
      <c r="J1" s="50"/>
      <c r="K1" s="50"/>
      <c r="L1" s="50"/>
      <c r="M1" s="50"/>
    </row>
    <row r="2" spans="2:13" ht="15.75" customHeight="1" x14ac:dyDescent="0.25">
      <c r="C2" s="50"/>
      <c r="D2" s="50"/>
      <c r="E2" s="50"/>
      <c r="F2" s="50"/>
      <c r="G2" s="50"/>
    </row>
    <row r="3" spans="2:13" ht="14.25" x14ac:dyDescent="0.2">
      <c r="B3" s="51" t="s">
        <v>26</v>
      </c>
      <c r="C3" s="52" t="s">
        <v>27</v>
      </c>
      <c r="D3" s="52"/>
      <c r="E3" s="52"/>
      <c r="F3" s="52"/>
    </row>
    <row r="4" spans="2:13" ht="15" customHeight="1" x14ac:dyDescent="0.2">
      <c r="F4" s="1"/>
    </row>
    <row r="5" spans="2:13" ht="16.5" thickBot="1" x14ac:dyDescent="0.3">
      <c r="B5" s="1"/>
      <c r="C5" s="53" t="s">
        <v>28</v>
      </c>
      <c r="D5" s="53"/>
      <c r="E5" s="53"/>
      <c r="F5" s="53" t="s">
        <v>14</v>
      </c>
      <c r="G5" s="53"/>
      <c r="H5" s="53"/>
      <c r="I5" s="53" t="s">
        <v>15</v>
      </c>
      <c r="J5" s="53"/>
      <c r="K5" s="53"/>
    </row>
    <row r="6" spans="2:13" ht="207" customHeight="1" x14ac:dyDescent="0.2">
      <c r="B6" s="54"/>
      <c r="C6" s="55" t="s">
        <v>45</v>
      </c>
      <c r="D6" s="56"/>
      <c r="E6" s="57"/>
      <c r="F6" s="55" t="s">
        <v>29</v>
      </c>
      <c r="G6" s="56"/>
      <c r="H6" s="57"/>
      <c r="I6" s="55" t="s">
        <v>30</v>
      </c>
      <c r="J6" s="56"/>
      <c r="K6" s="57"/>
      <c r="L6" s="58" t="s">
        <v>31</v>
      </c>
    </row>
    <row r="7" spans="2:13" x14ac:dyDescent="0.2">
      <c r="B7" s="59" t="s">
        <v>12</v>
      </c>
      <c r="C7" s="60" t="s">
        <v>32</v>
      </c>
      <c r="D7" s="61" t="s">
        <v>33</v>
      </c>
      <c r="E7" s="62" t="s">
        <v>34</v>
      </c>
      <c r="F7" s="63" t="s">
        <v>32</v>
      </c>
      <c r="G7" s="64" t="s">
        <v>33</v>
      </c>
      <c r="H7" s="65" t="s">
        <v>34</v>
      </c>
      <c r="I7" s="63" t="s">
        <v>32</v>
      </c>
      <c r="J7" s="64" t="s">
        <v>33</v>
      </c>
      <c r="K7" s="65" t="s">
        <v>34</v>
      </c>
      <c r="L7" s="66"/>
    </row>
    <row r="8" spans="2:13" x14ac:dyDescent="0.2">
      <c r="B8" s="67" t="str">
        <f>'[1]RFP Submittal'!A4</f>
        <v xml:space="preserve">Dallas Auction Gallery Appraisal Services </v>
      </c>
      <c r="C8" s="68"/>
      <c r="D8" s="69">
        <v>8</v>
      </c>
      <c r="E8" s="70">
        <f>C8*D8</f>
        <v>0</v>
      </c>
      <c r="F8" s="71"/>
      <c r="G8" s="72">
        <v>8</v>
      </c>
      <c r="H8" s="73">
        <f>F8*G8</f>
        <v>0</v>
      </c>
      <c r="I8" s="71"/>
      <c r="J8" s="72">
        <v>4</v>
      </c>
      <c r="K8" s="73">
        <f>I8*J8</f>
        <v>0</v>
      </c>
      <c r="L8" s="74">
        <f>K8+H8+E8</f>
        <v>0</v>
      </c>
    </row>
    <row r="9" spans="2:13" x14ac:dyDescent="0.2">
      <c r="B9" s="67" t="str">
        <f>'[1]RFP Submittal'!A5</f>
        <v xml:space="preserve">MKG Art Management </v>
      </c>
      <c r="C9" s="68"/>
      <c r="D9" s="69">
        <v>8</v>
      </c>
      <c r="E9" s="70">
        <f t="shared" ref="E9:E10" si="0">C9*D9</f>
        <v>0</v>
      </c>
      <c r="F9" s="71"/>
      <c r="G9" s="72">
        <v>8</v>
      </c>
      <c r="H9" s="73">
        <f t="shared" ref="H9:H10" si="1">F9*G9</f>
        <v>0</v>
      </c>
      <c r="I9" s="71"/>
      <c r="J9" s="72">
        <v>4</v>
      </c>
      <c r="K9" s="73">
        <f t="shared" ref="K9:K10" si="2">I9*J9</f>
        <v>0</v>
      </c>
      <c r="L9" s="74">
        <f t="shared" ref="L9:L10" si="3">K9+H9+E9</f>
        <v>0</v>
      </c>
    </row>
    <row r="10" spans="2:13" x14ac:dyDescent="0.2">
      <c r="B10" s="67" t="str">
        <f>'[1]RFP Submittal'!A6</f>
        <v>Schur Success Auction &amp; Appraisal</v>
      </c>
      <c r="C10" s="68"/>
      <c r="D10" s="69">
        <v>8</v>
      </c>
      <c r="E10" s="70">
        <f t="shared" si="0"/>
        <v>0</v>
      </c>
      <c r="F10" s="71"/>
      <c r="G10" s="72">
        <v>8</v>
      </c>
      <c r="H10" s="73">
        <f t="shared" si="1"/>
        <v>0</v>
      </c>
      <c r="I10" s="71"/>
      <c r="J10" s="72">
        <v>4</v>
      </c>
      <c r="K10" s="73">
        <f t="shared" si="2"/>
        <v>0</v>
      </c>
      <c r="L10" s="74">
        <f t="shared" si="3"/>
        <v>0</v>
      </c>
    </row>
    <row r="11" spans="2:13" x14ac:dyDescent="0.2">
      <c r="B11" s="75"/>
      <c r="C11" s="75"/>
      <c r="D11" s="75"/>
      <c r="E11" s="75"/>
      <c r="F11" s="75"/>
      <c r="G11" s="75"/>
      <c r="H11" s="75"/>
      <c r="I11" s="75"/>
      <c r="J11" s="75"/>
      <c r="K11" s="75"/>
      <c r="L11" s="75"/>
    </row>
    <row r="12" spans="2:13" x14ac:dyDescent="0.2">
      <c r="B12" s="76" t="s">
        <v>35</v>
      </c>
      <c r="C12" s="76"/>
      <c r="D12" s="76"/>
      <c r="E12" s="76"/>
      <c r="F12" s="75"/>
      <c r="G12" s="75" t="s">
        <v>36</v>
      </c>
      <c r="H12" s="75"/>
      <c r="I12" s="75"/>
      <c r="J12" s="75"/>
      <c r="K12" s="75"/>
      <c r="L12" s="75"/>
    </row>
    <row r="13" spans="2:13" x14ac:dyDescent="0.2">
      <c r="B13" s="76"/>
      <c r="C13" s="76"/>
      <c r="D13" s="76"/>
      <c r="E13" s="76"/>
      <c r="F13" s="75"/>
      <c r="G13" s="75" t="s">
        <v>37</v>
      </c>
      <c r="H13" s="75"/>
      <c r="I13" s="75"/>
      <c r="J13" s="75"/>
      <c r="K13" s="75"/>
      <c r="L13" s="75"/>
    </row>
    <row r="14" spans="2:13" x14ac:dyDescent="0.2">
      <c r="B14" s="76"/>
      <c r="C14" s="76"/>
      <c r="D14" s="76"/>
      <c r="E14" s="76"/>
      <c r="F14" s="75"/>
      <c r="G14" s="75"/>
      <c r="H14" s="75"/>
      <c r="I14" s="75"/>
      <c r="J14" s="75"/>
      <c r="K14" s="75"/>
      <c r="L14" s="75"/>
    </row>
    <row r="15" spans="2:13" ht="13.5" thickBot="1" x14ac:dyDescent="0.25">
      <c r="B15" s="77"/>
      <c r="C15" s="77"/>
      <c r="D15" s="77"/>
      <c r="E15" s="77"/>
      <c r="F15" s="75"/>
      <c r="G15" s="75"/>
      <c r="H15" s="75"/>
      <c r="I15" s="75"/>
      <c r="J15" s="75"/>
      <c r="K15" s="75"/>
      <c r="L15" s="75"/>
    </row>
    <row r="16" spans="2:13" ht="13.5" thickTop="1" x14ac:dyDescent="0.2">
      <c r="B16" s="78" t="s">
        <v>38</v>
      </c>
      <c r="C16" s="79"/>
      <c r="D16" s="79"/>
      <c r="E16" s="80"/>
      <c r="F16" s="75"/>
      <c r="G16" s="75"/>
      <c r="H16" s="75"/>
      <c r="I16" s="75"/>
      <c r="J16" s="75"/>
      <c r="K16" s="75"/>
      <c r="L16" s="75"/>
    </row>
    <row r="17" spans="2:12" x14ac:dyDescent="0.2">
      <c r="B17" s="81" t="s">
        <v>39</v>
      </c>
      <c r="C17" s="82"/>
      <c r="D17" s="82"/>
      <c r="E17" s="83"/>
      <c r="F17" s="75"/>
      <c r="G17" s="75"/>
      <c r="H17" s="75"/>
      <c r="I17" s="75"/>
      <c r="J17" s="75"/>
      <c r="K17" s="75"/>
      <c r="L17" s="75"/>
    </row>
    <row r="18" spans="2:12" x14ac:dyDescent="0.2">
      <c r="B18" s="84" t="s">
        <v>40</v>
      </c>
      <c r="C18" s="85"/>
      <c r="D18" s="85"/>
      <c r="E18" s="86"/>
      <c r="F18" s="75"/>
      <c r="G18" s="75"/>
      <c r="H18" s="75"/>
      <c r="I18" s="75"/>
      <c r="J18" s="75"/>
      <c r="K18" s="75"/>
      <c r="L18" s="75"/>
    </row>
    <row r="19" spans="2:12" x14ac:dyDescent="0.2">
      <c r="B19" s="84" t="s">
        <v>41</v>
      </c>
      <c r="C19" s="85"/>
      <c r="D19" s="85"/>
      <c r="E19" s="86"/>
      <c r="F19" s="75"/>
      <c r="G19" s="75"/>
      <c r="H19" s="75"/>
      <c r="I19" s="75"/>
      <c r="J19" s="75"/>
      <c r="K19" s="75"/>
      <c r="L19" s="75"/>
    </row>
    <row r="20" spans="2:12" x14ac:dyDescent="0.2">
      <c r="B20" s="84" t="s">
        <v>42</v>
      </c>
      <c r="C20" s="85"/>
      <c r="D20" s="85"/>
      <c r="E20" s="86"/>
      <c r="F20" s="75"/>
      <c r="G20" s="75"/>
      <c r="H20" s="75"/>
      <c r="I20" s="75"/>
      <c r="J20" s="75"/>
      <c r="K20" s="75"/>
      <c r="L20" s="75"/>
    </row>
    <row r="21" spans="2:12" x14ac:dyDescent="0.2">
      <c r="B21" s="84" t="s">
        <v>43</v>
      </c>
      <c r="C21" s="85"/>
      <c r="D21" s="85"/>
      <c r="E21" s="86"/>
      <c r="F21" s="75"/>
      <c r="G21" s="75"/>
      <c r="H21" s="75"/>
      <c r="I21" s="75"/>
      <c r="J21" s="75"/>
      <c r="K21" s="75"/>
      <c r="L21" s="75"/>
    </row>
    <row r="22" spans="2:12" ht="13.5" thickBot="1" x14ac:dyDescent="0.25">
      <c r="B22" s="87" t="s">
        <v>44</v>
      </c>
      <c r="C22" s="88"/>
      <c r="D22" s="88"/>
      <c r="E22" s="89"/>
      <c r="F22" s="75"/>
      <c r="G22" s="75"/>
      <c r="H22" s="75"/>
      <c r="I22" s="75"/>
      <c r="J22" s="75"/>
      <c r="K22" s="75"/>
      <c r="L22" s="75"/>
    </row>
    <row r="23" spans="2:12" ht="13.5" thickTop="1" x14ac:dyDescent="0.2"/>
  </sheetData>
  <mergeCells count="16">
    <mergeCell ref="B21:E21"/>
    <mergeCell ref="B22:E22"/>
    <mergeCell ref="B12:E15"/>
    <mergeCell ref="B16:E16"/>
    <mergeCell ref="B17:E17"/>
    <mergeCell ref="B18:E18"/>
    <mergeCell ref="B19:E19"/>
    <mergeCell ref="B20:E20"/>
    <mergeCell ref="B1:D1"/>
    <mergeCell ref="C3:F3"/>
    <mergeCell ref="C5:E5"/>
    <mergeCell ref="F5:H5"/>
    <mergeCell ref="I5:K5"/>
    <mergeCell ref="C6:E6"/>
    <mergeCell ref="F6:H6"/>
    <mergeCell ref="I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2017-07-18T16:21:49Z</dcterms:modified>
</cp:coreProperties>
</file>