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40" yWindow="-180" windowWidth="17115" windowHeight="9855" activeTab="9"/>
  </bookViews>
  <sheets>
    <sheet name="1" sheetId="2" r:id="rId1"/>
    <sheet name="2" sheetId="3" r:id="rId2"/>
    <sheet name="3" sheetId="5" r:id="rId3"/>
    <sheet name="4" sheetId="9" r:id="rId4"/>
    <sheet name="5" sheetId="10" r:id="rId5"/>
    <sheet name="6" sheetId="11" r:id="rId6"/>
    <sheet name="7" sheetId="12" r:id="rId7"/>
    <sheet name="8" sheetId="13" r:id="rId8"/>
    <sheet name="Summary" sheetId="1" r:id="rId9"/>
    <sheet name="Evaluation Matrix"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calcPr calcId="145621"/>
</workbook>
</file>

<file path=xl/calcChain.xml><?xml version="1.0" encoding="utf-8"?>
<calcChain xmlns="http://schemas.openxmlformats.org/spreadsheetml/2006/main">
  <c r="K10" i="14" l="1"/>
  <c r="H10" i="14"/>
  <c r="L10" i="14" s="1"/>
  <c r="E10" i="14"/>
  <c r="B10" i="14"/>
  <c r="K9" i="14"/>
  <c r="L9" i="14" s="1"/>
  <c r="H9" i="14"/>
  <c r="E9" i="14"/>
  <c r="B9" i="14"/>
  <c r="E1" i="14"/>
  <c r="I4" i="1" l="1"/>
  <c r="G5" i="13"/>
  <c r="F5" i="13"/>
  <c r="H5" i="13" s="1"/>
  <c r="I6" i="1" s="1"/>
  <c r="E5" i="13"/>
  <c r="A5" i="13"/>
  <c r="G4" i="13"/>
  <c r="H4" i="13" s="1"/>
  <c r="I5" i="1" s="1"/>
  <c r="F4" i="13"/>
  <c r="E4" i="13"/>
  <c r="A4" i="13"/>
  <c r="H4" i="1"/>
  <c r="G4" i="1"/>
  <c r="F4" i="1"/>
  <c r="E4" i="1"/>
  <c r="D4" i="1"/>
  <c r="C4" i="1"/>
  <c r="B4" i="1"/>
  <c r="G5" i="12" l="1"/>
  <c r="F5" i="12"/>
  <c r="E5" i="12"/>
  <c r="H5" i="12" s="1"/>
  <c r="H6" i="1" s="1"/>
  <c r="A5" i="12"/>
  <c r="G4" i="12"/>
  <c r="F4" i="12"/>
  <c r="E4" i="12"/>
  <c r="H4" i="12" s="1"/>
  <c r="H5" i="1" s="1"/>
  <c r="A4" i="12"/>
  <c r="G5" i="11" l="1"/>
  <c r="F5" i="11"/>
  <c r="E5" i="11"/>
  <c r="A5" i="11"/>
  <c r="G4" i="11"/>
  <c r="F4" i="11"/>
  <c r="E4" i="11"/>
  <c r="A4" i="11"/>
  <c r="H4" i="11" l="1"/>
  <c r="G5" i="1" s="1"/>
  <c r="H5" i="11"/>
  <c r="G6" i="1" s="1"/>
  <c r="G5" i="10"/>
  <c r="F5" i="10"/>
  <c r="E5" i="10"/>
  <c r="A5" i="10"/>
  <c r="G4" i="10"/>
  <c r="F4" i="10"/>
  <c r="E4" i="10"/>
  <c r="A4" i="10"/>
  <c r="H5" i="10" l="1"/>
  <c r="F6" i="1" s="1"/>
  <c r="H4" i="10"/>
  <c r="F5" i="1" s="1"/>
  <c r="G5" i="9" l="1"/>
  <c r="F5" i="9"/>
  <c r="E5" i="9"/>
  <c r="H5" i="9" s="1"/>
  <c r="E6" i="1" s="1"/>
  <c r="A5" i="9"/>
  <c r="G4" i="9"/>
  <c r="F4" i="9"/>
  <c r="E4" i="9"/>
  <c r="A4" i="9"/>
  <c r="H4" i="9" l="1"/>
  <c r="E5" i="1" s="1"/>
  <c r="G5" i="5"/>
  <c r="F5" i="5"/>
  <c r="E5" i="5"/>
  <c r="A5" i="5"/>
  <c r="G4" i="5"/>
  <c r="F4" i="5"/>
  <c r="E4" i="5"/>
  <c r="A4" i="5"/>
  <c r="H4" i="5" l="1"/>
  <c r="D5" i="1" s="1"/>
  <c r="H5" i="5"/>
  <c r="D6" i="1" s="1"/>
  <c r="G5" i="3"/>
  <c r="F5" i="3"/>
  <c r="E5" i="3"/>
  <c r="A5" i="3"/>
  <c r="G4" i="3"/>
  <c r="F4" i="3"/>
  <c r="E4" i="3"/>
  <c r="A4" i="3"/>
  <c r="H5" i="3" l="1"/>
  <c r="C6" i="1" s="1"/>
  <c r="H4" i="3"/>
  <c r="C5" i="1" s="1"/>
  <c r="G5" i="2"/>
  <c r="F5" i="2"/>
  <c r="E5" i="2"/>
  <c r="A5" i="2"/>
  <c r="A6" i="1" s="1"/>
  <c r="G4" i="2"/>
  <c r="F4" i="2"/>
  <c r="E4" i="2"/>
  <c r="A4" i="2"/>
  <c r="A5" i="1" s="1"/>
  <c r="H5" i="2" l="1"/>
  <c r="B6" i="1" s="1"/>
  <c r="J6" i="1" s="1"/>
  <c r="K6" i="1" s="1"/>
  <c r="H4" i="2"/>
  <c r="B5" i="1" s="1"/>
  <c r="J5" i="1" s="1"/>
  <c r="K5" i="1" s="1"/>
  <c r="L6" i="1" l="1"/>
  <c r="L5" i="1"/>
</calcChain>
</file>

<file path=xl/sharedStrings.xml><?xml version="1.0" encoding="utf-8"?>
<sst xmlns="http://schemas.openxmlformats.org/spreadsheetml/2006/main" count="84" uniqueCount="33">
  <si>
    <t xml:space="preserve">RESPONDENT SUMMARY </t>
  </si>
  <si>
    <t>Company/Vendor Name</t>
  </si>
  <si>
    <t>Average Technical Score</t>
  </si>
  <si>
    <t>Total Score</t>
  </si>
  <si>
    <t>Ranking</t>
  </si>
  <si>
    <t>Company/Vendor Name:</t>
  </si>
  <si>
    <t>Criteria 1</t>
  </si>
  <si>
    <t>Criteria 2</t>
  </si>
  <si>
    <t>Criteria 3</t>
  </si>
  <si>
    <t>TOTAL</t>
  </si>
  <si>
    <t>RFP730-16120 Test Prep Classes for Continuing &amp; Professional Studies</t>
  </si>
  <si>
    <t>RESPONDENT SUMMARY</t>
  </si>
  <si>
    <t>RESPONDENT EVALUATION MATRIX</t>
  </si>
  <si>
    <t>Evaluator Name:</t>
  </si>
  <si>
    <t>Name</t>
  </si>
  <si>
    <t xml:space="preserve">Criteria 1 </t>
  </si>
  <si>
    <t xml:space="preserve">1.Rates for services quoted by the contractor
-product quality
-product selection
-other quality driver factors
</t>
  </si>
  <si>
    <t xml:space="preserve">Demonstrated ability of the Contractor to fulfill current and predicted University needs:
Respondent’s demonstrated professional experience delivering test preparation courses and ability to fulfill all current and predicted university needs:
-At least 7  years’ experience delivering test preparation courses at an institute of higher education
-Ability to deliver and/or develop both face-to-face and online test preparation courses
-Vendor(s) must agree to deliver online courses within the currently utilized learning management system  at UH Continuing Studies
-The vendor(s) must offer test preparation courses in both a face-to-face and online format in the following areas: GRE, GMAT, LSAT, MCAT with option to develop test prep courses for other graduate school entry exams such as, but not limited to, Pharmacy and Optometry
Administrative, financial reporting, operational and management structure in place to satisfy the service requirements.
Stability and success of the Contractor’s business including but not limited to; demonstrated capability and financial resources to perform the work in the time projected. 
-Responsiveness by customer support personnel
Guaranteed turnaround time
</t>
  </si>
  <si>
    <t xml:space="preserve">Quality assurance plan and control measures implemented and maintained by the Contractor.
-Vendor(s) must provide reference from three clients where a similar scope of work was performaned
</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</si>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</sst>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b/>
      <sz val="10"/>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8">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4" borderId="7" applyNumberFormat="0" applyFont="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14" fillId="4" borderId="7" applyNumberFormat="0" applyFont="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9"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17" fillId="6" borderId="0" applyNumberFormat="0" applyBorder="0" applyAlignment="0" applyProtection="0"/>
    <xf numFmtId="0" fontId="18" fillId="23" borderId="8" applyNumberFormat="0" applyAlignment="0" applyProtection="0"/>
    <xf numFmtId="0" fontId="19" fillId="24" borderId="9" applyNumberFormat="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0" borderId="8" applyNumberFormat="0" applyAlignment="0" applyProtection="0"/>
    <xf numFmtId="0" fontId="26" fillId="0" borderId="13" applyNumberFormat="0" applyFill="0" applyAlignment="0" applyProtection="0"/>
    <xf numFmtId="0" fontId="27" fillId="25" borderId="0" applyNumberFormat="0" applyBorder="0" applyAlignment="0" applyProtection="0"/>
    <xf numFmtId="0" fontId="28" fillId="23" borderId="14" applyNumberFormat="0" applyAlignment="0" applyProtection="0"/>
    <xf numFmtId="0" fontId="29" fillId="0" borderId="0" applyNumberFormat="0" applyFill="0" applyBorder="0" applyAlignment="0" applyProtection="0"/>
    <xf numFmtId="0" fontId="30" fillId="0" borderId="15" applyNumberFormat="0" applyFill="0" applyAlignment="0" applyProtection="0"/>
    <xf numFmtId="0" fontId="31" fillId="0" borderId="0" applyNumberFormat="0" applyFill="0" applyBorder="0" applyAlignment="0" applyProtection="0"/>
    <xf numFmtId="0" fontId="13" fillId="0" borderId="0"/>
    <xf numFmtId="0" fontId="13" fillId="4" borderId="7"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
    <xf numFmtId="0" fontId="0" fillId="0" borderId="0" xfId="0"/>
    <xf numFmtId="0" fontId="12" fillId="0" borderId="0" xfId="0" applyFont="1"/>
    <xf numFmtId="0" fontId="12" fillId="0" borderId="0" xfId="0" applyFont="1" applyBorder="1"/>
    <xf numFmtId="0" fontId="11" fillId="0" borderId="1" xfId="0" applyFont="1" applyBorder="1" applyAlignment="1">
      <alignment horizontal="center" vertical="center"/>
    </xf>
    <xf numFmtId="0" fontId="11" fillId="0" borderId="2" xfId="0" applyFont="1" applyFill="1" applyBorder="1" applyAlignment="1">
      <alignment horizontal="center" vertical="center" textRotation="90" wrapText="1"/>
    </xf>
    <xf numFmtId="0" fontId="11" fillId="0" borderId="2" xfId="0" applyFont="1" applyBorder="1" applyAlignment="1">
      <alignment horizontal="center" vertical="center" wrapText="1"/>
    </xf>
    <xf numFmtId="0" fontId="11" fillId="3" borderId="3" xfId="0" applyFont="1" applyFill="1" applyBorder="1" applyAlignment="1">
      <alignment horizontal="center" vertical="center"/>
    </xf>
    <xf numFmtId="0" fontId="11" fillId="0" borderId="0" xfId="0" applyFont="1" applyAlignment="1">
      <alignment horizontal="center" vertical="center"/>
    </xf>
    <xf numFmtId="0" fontId="12" fillId="0" borderId="4" xfId="0" applyFont="1" applyFill="1" applyBorder="1" applyAlignment="1">
      <alignment horizontal="center"/>
    </xf>
    <xf numFmtId="4" fontId="12" fillId="0" borderId="5" xfId="0" applyNumberFormat="1" applyFont="1" applyBorder="1"/>
    <xf numFmtId="0" fontId="12" fillId="3" borderId="6" xfId="0" applyFont="1" applyFill="1" applyBorder="1" applyAlignment="1">
      <alignment horizontal="center"/>
    </xf>
    <xf numFmtId="0" fontId="0" fillId="0" borderId="0" xfId="0" applyBorder="1"/>
    <xf numFmtId="0" fontId="11" fillId="0" borderId="0" xfId="0" applyFont="1" applyBorder="1" applyAlignment="1"/>
    <xf numFmtId="0" fontId="0" fillId="0" borderId="0" xfId="0"/>
    <xf numFmtId="0" fontId="0" fillId="0" borderId="0" xfId="0"/>
    <xf numFmtId="0" fontId="11" fillId="2" borderId="0" xfId="0" applyFont="1" applyFill="1" applyBorder="1" applyAlignment="1">
      <alignment horizontal="center" vertical="center" wrapText="1"/>
    </xf>
    <xf numFmtId="0" fontId="33" fillId="0" borderId="16" xfId="4" applyFont="1" applyBorder="1" applyAlignment="1">
      <alignment horizontal="center"/>
    </xf>
    <xf numFmtId="0" fontId="32" fillId="3" borderId="16" xfId="4" applyFont="1" applyFill="1" applyBorder="1" applyAlignment="1">
      <alignment horizontal="center"/>
    </xf>
    <xf numFmtId="0" fontId="34" fillId="0" borderId="0" xfId="0" applyFont="1"/>
    <xf numFmtId="0" fontId="34" fillId="3" borderId="0" xfId="0" applyFont="1" applyFill="1"/>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32" fillId="0" borderId="16" xfId="4" applyFont="1" applyBorder="1" applyAlignment="1">
      <alignment horizontal="center"/>
    </xf>
    <xf numFmtId="0" fontId="33" fillId="0" borderId="0" xfId="0" applyFont="1" applyAlignment="1">
      <alignment horizontal="center"/>
    </xf>
    <xf numFmtId="0" fontId="11" fillId="0" borderId="0" xfId="0" applyFont="1" applyAlignment="1">
      <alignment horizontal="center"/>
    </xf>
    <xf numFmtId="0" fontId="11" fillId="2" borderId="0" xfId="0" applyFont="1" applyFill="1" applyAlignment="1">
      <alignment horizontal="center" vertical="center" wrapText="1"/>
    </xf>
    <xf numFmtId="0" fontId="11" fillId="0" borderId="0" xfId="0" applyFont="1" applyAlignment="1">
      <alignment horizontal="left"/>
    </xf>
    <xf numFmtId="0" fontId="11" fillId="0" borderId="0" xfId="0" applyFont="1" applyAlignment="1"/>
    <xf numFmtId="0" fontId="35" fillId="0" borderId="0" xfId="0" applyFont="1"/>
    <xf numFmtId="0" fontId="35" fillId="26" borderId="0" xfId="0" applyFont="1" applyFill="1" applyBorder="1" applyAlignment="1">
      <alignment horizontal="center"/>
    </xf>
    <xf numFmtId="0" fontId="36" fillId="0" borderId="0" xfId="0" applyFont="1"/>
    <xf numFmtId="0" fontId="37" fillId="0" borderId="17" xfId="0" applyFont="1" applyBorder="1" applyAlignment="1">
      <alignment horizontal="center"/>
    </xf>
    <xf numFmtId="0" fontId="38" fillId="0" borderId="0" xfId="97" applyFont="1"/>
    <xf numFmtId="0" fontId="33" fillId="0" borderId="18" xfId="97" applyFont="1" applyFill="1" applyBorder="1" applyAlignment="1">
      <alignment horizontal="center" vertical="center" wrapText="1"/>
    </xf>
    <xf numFmtId="0" fontId="33" fillId="0" borderId="19" xfId="97" applyFont="1" applyFill="1" applyBorder="1" applyAlignment="1">
      <alignment horizontal="center" vertical="center" wrapText="1"/>
    </xf>
    <xf numFmtId="0" fontId="33" fillId="0" borderId="20" xfId="97" applyFont="1" applyFill="1" applyBorder="1" applyAlignment="1">
      <alignment horizontal="center" vertical="center" wrapText="1"/>
    </xf>
    <xf numFmtId="0" fontId="32" fillId="3" borderId="21" xfId="97" applyFont="1" applyFill="1" applyBorder="1" applyAlignment="1">
      <alignment horizontal="center" vertical="center"/>
    </xf>
    <xf numFmtId="0" fontId="33" fillId="0" borderId="22" xfId="97" applyFont="1" applyFill="1" applyBorder="1" applyAlignment="1">
      <alignment horizontal="center" vertical="center" wrapText="1"/>
    </xf>
    <xf numFmtId="0" fontId="33" fillId="0" borderId="16" xfId="97" applyFont="1" applyFill="1" applyBorder="1" applyAlignment="1">
      <alignment horizontal="center" vertical="center" wrapText="1"/>
    </xf>
    <xf numFmtId="0" fontId="33" fillId="0" borderId="23" xfId="97" applyFont="1" applyFill="1" applyBorder="1" applyAlignment="1">
      <alignment horizontal="center" vertical="center" wrapText="1"/>
    </xf>
    <xf numFmtId="0" fontId="32" fillId="3" borderId="24" xfId="97" applyFont="1" applyFill="1" applyBorder="1" applyAlignment="1">
      <alignment horizontal="center" vertical="center"/>
    </xf>
    <xf numFmtId="0" fontId="32" fillId="0" borderId="0" xfId="97" applyFont="1" applyAlignment="1">
      <alignment horizontal="center"/>
    </xf>
    <xf numFmtId="0" fontId="33" fillId="27" borderId="25" xfId="97" applyFont="1" applyFill="1" applyBorder="1" applyAlignment="1">
      <alignment horizontal="center"/>
    </xf>
    <xf numFmtId="0" fontId="33" fillId="0" borderId="26" xfId="97" applyFont="1" applyFill="1" applyBorder="1" applyAlignment="1">
      <alignment horizontal="center"/>
    </xf>
    <xf numFmtId="0" fontId="33" fillId="28" borderId="27" xfId="97" applyFont="1" applyFill="1" applyBorder="1" applyAlignment="1">
      <alignment horizontal="center"/>
    </xf>
    <xf numFmtId="0" fontId="32" fillId="27" borderId="25" xfId="97" applyFont="1" applyFill="1" applyBorder="1" applyAlignment="1">
      <alignment horizontal="center"/>
    </xf>
    <xf numFmtId="0" fontId="32" fillId="0" borderId="26" xfId="97" applyFont="1" applyFill="1" applyBorder="1" applyAlignment="1">
      <alignment horizontal="center"/>
    </xf>
    <xf numFmtId="0" fontId="32" fillId="28" borderId="27" xfId="97" applyFont="1" applyFill="1" applyBorder="1" applyAlignment="1">
      <alignment horizontal="center"/>
    </xf>
    <xf numFmtId="0" fontId="38" fillId="0" borderId="24" xfId="97" applyFont="1" applyBorder="1" applyAlignment="1">
      <alignment horizontal="center"/>
    </xf>
    <xf numFmtId="0" fontId="13" fillId="0" borderId="28" xfId="88" applyFont="1" applyFill="1" applyBorder="1" applyAlignment="1">
      <alignment horizontal="center"/>
    </xf>
    <xf numFmtId="0" fontId="34" fillId="27" borderId="29" xfId="97" applyFont="1" applyFill="1" applyBorder="1" applyAlignment="1">
      <alignment horizontal="center"/>
    </xf>
    <xf numFmtId="0" fontId="34" fillId="0" borderId="30" xfId="97" applyFont="1" applyFill="1" applyBorder="1" applyAlignment="1">
      <alignment horizontal="center"/>
    </xf>
    <xf numFmtId="0" fontId="34" fillId="28" borderId="6" xfId="97" applyFont="1" applyFill="1" applyBorder="1" applyAlignment="1">
      <alignment horizontal="center"/>
    </xf>
    <xf numFmtId="0" fontId="38" fillId="27" borderId="29" xfId="97" applyFont="1" applyFill="1" applyBorder="1" applyAlignment="1">
      <alignment horizontal="center"/>
    </xf>
    <xf numFmtId="0" fontId="38" fillId="0" borderId="30" xfId="97" applyFont="1" applyFill="1" applyBorder="1" applyAlignment="1">
      <alignment horizontal="center"/>
    </xf>
    <xf numFmtId="0" fontId="38" fillId="28" borderId="6" xfId="97" applyFont="1" applyFill="1" applyBorder="1" applyAlignment="1">
      <alignment horizontal="center"/>
    </xf>
    <xf numFmtId="0" fontId="38" fillId="3" borderId="24" xfId="97" applyFont="1" applyFill="1" applyBorder="1" applyAlignment="1">
      <alignment horizontal="center"/>
    </xf>
    <xf numFmtId="0" fontId="13" fillId="0" borderId="0" xfId="0" applyFont="1"/>
    <xf numFmtId="0" fontId="39" fillId="0" borderId="0" xfId="0" applyFont="1" applyAlignment="1">
      <alignment horizontal="center" vertical="top" wrapText="1"/>
    </xf>
    <xf numFmtId="0" fontId="39" fillId="0" borderId="31" xfId="0" applyFont="1" applyBorder="1" applyAlignment="1">
      <alignment horizontal="center" vertical="top" wrapText="1"/>
    </xf>
    <xf numFmtId="0" fontId="39" fillId="2" borderId="32" xfId="0" applyFont="1" applyFill="1" applyBorder="1" applyAlignment="1">
      <alignment horizontal="center"/>
    </xf>
    <xf numFmtId="0" fontId="39" fillId="2" borderId="33" xfId="0" applyFont="1" applyFill="1" applyBorder="1" applyAlignment="1">
      <alignment horizontal="center"/>
    </xf>
    <xf numFmtId="0" fontId="39" fillId="2" borderId="34" xfId="0" applyFont="1" applyFill="1" applyBorder="1" applyAlignment="1">
      <alignment horizontal="center"/>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5" xfId="0" applyFont="1" applyBorder="1" applyAlignment="1">
      <alignment horizontal="left"/>
    </xf>
    <xf numFmtId="0" fontId="13" fillId="0" borderId="36" xfId="0" applyFont="1" applyBorder="1" applyAlignment="1">
      <alignment horizontal="left"/>
    </xf>
    <xf numFmtId="0" fontId="13" fillId="0" borderId="37" xfId="0" applyFont="1" applyBorder="1" applyAlignment="1">
      <alignment horizontal="left"/>
    </xf>
    <xf numFmtId="0" fontId="13" fillId="0" borderId="38" xfId="0" applyFont="1" applyBorder="1" applyAlignment="1">
      <alignment horizontal="left"/>
    </xf>
    <xf numFmtId="0" fontId="13" fillId="0" borderId="39" xfId="0" applyFont="1" applyBorder="1" applyAlignment="1">
      <alignment horizontal="left"/>
    </xf>
    <xf numFmtId="0" fontId="13" fillId="0" borderId="40" xfId="0" applyFont="1" applyBorder="1" applyAlignment="1">
      <alignment horizontal="left"/>
    </xf>
  </cellXfs>
  <cellStyles count="9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imyra%20McKelv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n%20Ca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vid%20Dumond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ane%20Burket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mitry%20Vishnevetsk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rcedes%20Suraty-Clark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ara%20Far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nya%20Darnel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valuation%20Matrix%20RFP730-16120%20Test%20Prep%20Classes%20for%20Continuing%20&amp;%20Professional%20Stud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32</v>
          </cell>
          <cell r="H9">
            <v>20</v>
          </cell>
          <cell r="K9">
            <v>8</v>
          </cell>
        </row>
        <row r="10">
          <cell r="E10">
            <v>24</v>
          </cell>
          <cell r="H10">
            <v>20</v>
          </cell>
          <cell r="K10">
            <v>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32.799999999999997</v>
          </cell>
          <cell r="H9">
            <v>49</v>
          </cell>
          <cell r="K9">
            <v>9</v>
          </cell>
        </row>
        <row r="10">
          <cell r="E10">
            <v>27.2</v>
          </cell>
          <cell r="H10">
            <v>49</v>
          </cell>
          <cell r="K10">
            <v>9</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36</v>
          </cell>
          <cell r="H9">
            <v>45</v>
          </cell>
          <cell r="K9">
            <v>8</v>
          </cell>
        </row>
        <row r="10">
          <cell r="E10">
            <v>32</v>
          </cell>
          <cell r="H10">
            <v>40</v>
          </cell>
          <cell r="K10">
            <v>6</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32</v>
          </cell>
          <cell r="H9">
            <v>45</v>
          </cell>
          <cell r="K9">
            <v>10</v>
          </cell>
        </row>
        <row r="10">
          <cell r="E10">
            <v>32</v>
          </cell>
          <cell r="H10">
            <v>42</v>
          </cell>
          <cell r="K10">
            <v>8</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28</v>
          </cell>
          <cell r="H9">
            <v>30</v>
          </cell>
          <cell r="K9">
            <v>7</v>
          </cell>
        </row>
        <row r="10">
          <cell r="E10">
            <v>24</v>
          </cell>
          <cell r="H10">
            <v>30</v>
          </cell>
          <cell r="K10">
            <v>6</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35.200000000000003</v>
          </cell>
          <cell r="H9">
            <v>50</v>
          </cell>
          <cell r="K9">
            <v>7.8</v>
          </cell>
        </row>
        <row r="10">
          <cell r="E10">
            <v>27.2</v>
          </cell>
          <cell r="H10">
            <v>50</v>
          </cell>
          <cell r="K10">
            <v>8.8000000000000007</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35.200000000000003</v>
          </cell>
          <cell r="H9">
            <v>44</v>
          </cell>
          <cell r="K9">
            <v>9</v>
          </cell>
        </row>
        <row r="10">
          <cell r="E10">
            <v>27.2</v>
          </cell>
          <cell r="H10">
            <v>44</v>
          </cell>
          <cell r="K10">
            <v>9</v>
          </cell>
        </row>
      </sheetData>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Educational Testing Consultants</v>
          </cell>
        </row>
        <row r="5">
          <cell r="A5" t="str">
            <v>The Princeton Review</v>
          </cell>
        </row>
      </sheetData>
      <sheetData sheetId="2">
        <row r="9">
          <cell r="E9">
            <v>28</v>
          </cell>
          <cell r="H9">
            <v>35</v>
          </cell>
          <cell r="K9">
            <v>7</v>
          </cell>
        </row>
        <row r="10">
          <cell r="E10">
            <v>27.2</v>
          </cell>
          <cell r="H10">
            <v>34</v>
          </cell>
          <cell r="K10">
            <v>6.8</v>
          </cell>
        </row>
      </sheetData>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RFP730-16120 Test Prep Classes for Continuing &amp; Professional Studies</v>
          </cell>
        </row>
      </sheetData>
      <sheetData sheetId="1">
        <row r="4">
          <cell r="A4" t="str">
            <v>Educational Testing Consultants</v>
          </cell>
        </row>
        <row r="5">
          <cell r="A5" t="str">
            <v>The Princeton Review</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F1" sqref="F1"/>
    </sheetView>
  </sheetViews>
  <sheetFormatPr defaultRowHeight="12.75" x14ac:dyDescent="0.2"/>
  <sheetData>
    <row r="1" spans="1:11" ht="15.75" customHeight="1" x14ac:dyDescent="0.25">
      <c r="A1" s="12" t="s">
        <v>0</v>
      </c>
      <c r="B1" s="12"/>
      <c r="C1" s="12"/>
      <c r="D1" s="12"/>
      <c r="E1" s="15"/>
      <c r="F1" s="20">
        <v>1</v>
      </c>
      <c r="G1" s="15"/>
      <c r="H1" s="15"/>
    </row>
    <row r="2" spans="1:11" ht="15.75" x14ac:dyDescent="0.25">
      <c r="A2" s="12"/>
      <c r="B2" s="11"/>
      <c r="C2" s="14"/>
      <c r="D2" s="14"/>
      <c r="E2" s="14"/>
      <c r="F2" s="14"/>
      <c r="G2" s="14"/>
      <c r="H2" s="14"/>
    </row>
    <row r="3" spans="1:11" x14ac:dyDescent="0.2">
      <c r="A3" s="22" t="s">
        <v>5</v>
      </c>
      <c r="B3" s="22"/>
      <c r="C3" s="22"/>
      <c r="D3" s="22"/>
      <c r="E3" s="16" t="s">
        <v>6</v>
      </c>
      <c r="F3" s="16" t="s">
        <v>7</v>
      </c>
      <c r="G3" s="16" t="s">
        <v>8</v>
      </c>
      <c r="H3" s="17" t="s">
        <v>9</v>
      </c>
    </row>
    <row r="4" spans="1:11" x14ac:dyDescent="0.2">
      <c r="A4" s="23" t="str">
        <f>'[1]RFP Submittal'!A4</f>
        <v>Educational Testing Consultants</v>
      </c>
      <c r="B4" s="23"/>
      <c r="C4" s="23"/>
      <c r="D4" s="23"/>
      <c r="E4" s="18">
        <f>[1]Evaluation!E9</f>
        <v>32</v>
      </c>
      <c r="F4" s="18">
        <f>[1]Evaluation!H9</f>
        <v>20</v>
      </c>
      <c r="G4" s="18">
        <f>[1]Evaluation!K9</f>
        <v>8</v>
      </c>
      <c r="H4" s="19">
        <f>SUM(E4:G4)</f>
        <v>60</v>
      </c>
    </row>
    <row r="5" spans="1:11" x14ac:dyDescent="0.2">
      <c r="A5" s="23" t="str">
        <f>'[1]RFP Submittal'!A5</f>
        <v>The Princeton Review</v>
      </c>
      <c r="B5" s="23"/>
      <c r="C5" s="23"/>
      <c r="D5" s="23"/>
      <c r="E5" s="18">
        <f>[1]Evaluation!E10</f>
        <v>24</v>
      </c>
      <c r="F5" s="18">
        <f>[1]Evaluation!H10</f>
        <v>20</v>
      </c>
      <c r="G5" s="18">
        <f>[1]Evaluation!K10</f>
        <v>8</v>
      </c>
      <c r="H5" s="19">
        <f>SUM(E5:G5)</f>
        <v>52</v>
      </c>
      <c r="K5" s="13"/>
    </row>
  </sheetData>
  <mergeCells count="3">
    <mergeCell ref="A3:D3"/>
    <mergeCell ref="A4:D4"/>
    <mergeCell ref="A5:D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tabSelected="1" zoomScale="85" zoomScaleNormal="85" workbookViewId="0">
      <selection activeCell="O7" sqref="O7"/>
    </sheetView>
  </sheetViews>
  <sheetFormatPr defaultRowHeight="12.75" x14ac:dyDescent="0.2"/>
  <cols>
    <col min="1" max="1" width="2" style="14" customWidth="1"/>
    <col min="2" max="2" width="29.7109375" style="14" bestFit="1" customWidth="1"/>
    <col min="3" max="3" width="15.42578125" style="14" bestFit="1" customWidth="1"/>
    <col min="4" max="5" width="10.7109375" style="14" customWidth="1"/>
    <col min="6" max="6" width="15.42578125" style="14" customWidth="1"/>
    <col min="7" max="8" width="10.42578125" style="14" customWidth="1"/>
    <col min="9" max="9" width="15.42578125" style="14" customWidth="1"/>
    <col min="10" max="11" width="9" style="14" customWidth="1"/>
    <col min="12" max="16384" width="9.140625" style="14"/>
  </cols>
  <sheetData>
    <row r="1" spans="2:13" ht="15.75" x14ac:dyDescent="0.25">
      <c r="B1" s="26" t="s">
        <v>12</v>
      </c>
      <c r="C1" s="26"/>
      <c r="D1" s="26"/>
      <c r="E1" s="27" t="str">
        <f>[9]Cover!A6</f>
        <v>RFP730-16120 Test Prep Classes for Continuing &amp; Professional Studies</v>
      </c>
      <c r="F1" s="27"/>
      <c r="G1" s="27"/>
      <c r="H1" s="27"/>
      <c r="I1" s="27"/>
      <c r="J1" s="27"/>
      <c r="K1" s="27"/>
      <c r="L1" s="27"/>
      <c r="M1" s="27"/>
    </row>
    <row r="2" spans="2:13" ht="15.75" customHeight="1" x14ac:dyDescent="0.25">
      <c r="C2" s="27"/>
      <c r="D2" s="27"/>
      <c r="E2" s="27"/>
      <c r="F2" s="27"/>
      <c r="G2" s="27"/>
    </row>
    <row r="3" spans="2:13" ht="15" customHeight="1" x14ac:dyDescent="0.2">
      <c r="B3" s="28" t="s">
        <v>13</v>
      </c>
      <c r="C3" s="29" t="s">
        <v>14</v>
      </c>
      <c r="D3" s="29"/>
      <c r="E3" s="29"/>
      <c r="F3" s="29"/>
    </row>
    <row r="4" spans="2:13" ht="15" customHeight="1" x14ac:dyDescent="0.2">
      <c r="F4" s="30"/>
    </row>
    <row r="5" spans="2:13" ht="16.5" thickBot="1" x14ac:dyDescent="0.3">
      <c r="B5" s="30"/>
      <c r="C5" s="31" t="s">
        <v>15</v>
      </c>
      <c r="D5" s="31"/>
      <c r="E5" s="31"/>
      <c r="F5" s="31" t="s">
        <v>7</v>
      </c>
      <c r="G5" s="31"/>
      <c r="H5" s="31"/>
      <c r="I5" s="31" t="s">
        <v>8</v>
      </c>
      <c r="J5" s="31"/>
      <c r="K5" s="31"/>
    </row>
    <row r="6" spans="2:13" ht="246" customHeight="1" x14ac:dyDescent="0.2">
      <c r="B6" s="32"/>
      <c r="C6" s="33" t="s">
        <v>16</v>
      </c>
      <c r="D6" s="34"/>
      <c r="E6" s="35"/>
      <c r="F6" s="33" t="s">
        <v>17</v>
      </c>
      <c r="G6" s="34"/>
      <c r="H6" s="35"/>
      <c r="I6" s="33" t="s">
        <v>18</v>
      </c>
      <c r="J6" s="34"/>
      <c r="K6" s="35"/>
      <c r="L6" s="36" t="s">
        <v>19</v>
      </c>
    </row>
    <row r="7" spans="2:13" ht="236.25" customHeight="1" x14ac:dyDescent="0.2">
      <c r="B7" s="32"/>
      <c r="C7" s="37"/>
      <c r="D7" s="38"/>
      <c r="E7" s="39"/>
      <c r="F7" s="37"/>
      <c r="G7" s="38"/>
      <c r="H7" s="39"/>
      <c r="I7" s="37"/>
      <c r="J7" s="38"/>
      <c r="K7" s="39"/>
      <c r="L7" s="40"/>
    </row>
    <row r="8" spans="2:13" x14ac:dyDescent="0.2">
      <c r="B8" s="41" t="s">
        <v>5</v>
      </c>
      <c r="C8" s="42" t="s">
        <v>20</v>
      </c>
      <c r="D8" s="43" t="s">
        <v>21</v>
      </c>
      <c r="E8" s="44" t="s">
        <v>22</v>
      </c>
      <c r="F8" s="45" t="s">
        <v>20</v>
      </c>
      <c r="G8" s="46" t="s">
        <v>21</v>
      </c>
      <c r="H8" s="47" t="s">
        <v>22</v>
      </c>
      <c r="I8" s="45" t="s">
        <v>20</v>
      </c>
      <c r="J8" s="46" t="s">
        <v>21</v>
      </c>
      <c r="K8" s="47" t="s">
        <v>22</v>
      </c>
      <c r="L8" s="48"/>
    </row>
    <row r="9" spans="2:13" x14ac:dyDescent="0.2">
      <c r="B9" s="49" t="str">
        <f>'[9]RFP Submittal'!A4</f>
        <v>Educational Testing Consultants</v>
      </c>
      <c r="C9" s="50"/>
      <c r="D9" s="51">
        <v>8</v>
      </c>
      <c r="E9" s="52">
        <f>C9*D9</f>
        <v>0</v>
      </c>
      <c r="F9" s="53"/>
      <c r="G9" s="54">
        <v>10</v>
      </c>
      <c r="H9" s="55">
        <f>F9*G9</f>
        <v>0</v>
      </c>
      <c r="I9" s="53"/>
      <c r="J9" s="54">
        <v>2</v>
      </c>
      <c r="K9" s="55">
        <f>I9*J9</f>
        <v>0</v>
      </c>
      <c r="L9" s="56">
        <f>K9+H9+E9</f>
        <v>0</v>
      </c>
    </row>
    <row r="10" spans="2:13" x14ac:dyDescent="0.2">
      <c r="B10" s="49" t="str">
        <f>'[9]RFP Submittal'!A5</f>
        <v>The Princeton Review</v>
      </c>
      <c r="C10" s="50"/>
      <c r="D10" s="51">
        <v>8</v>
      </c>
      <c r="E10" s="52">
        <f t="shared" ref="E10" si="0">C10*D10</f>
        <v>0</v>
      </c>
      <c r="F10" s="53"/>
      <c r="G10" s="54">
        <v>10</v>
      </c>
      <c r="H10" s="55">
        <f t="shared" ref="H10" si="1">F10*G10</f>
        <v>0</v>
      </c>
      <c r="I10" s="53"/>
      <c r="J10" s="54">
        <v>2</v>
      </c>
      <c r="K10" s="55">
        <f t="shared" ref="K10" si="2">I10*J10</f>
        <v>0</v>
      </c>
      <c r="L10" s="56">
        <f>K10+H10+E10</f>
        <v>0</v>
      </c>
    </row>
    <row r="11" spans="2:13" x14ac:dyDescent="0.2">
      <c r="B11" s="57"/>
      <c r="C11" s="57"/>
      <c r="D11" s="57"/>
      <c r="E11" s="57"/>
      <c r="F11" s="57"/>
      <c r="G11" s="57"/>
      <c r="H11" s="57"/>
      <c r="I11" s="57"/>
      <c r="J11" s="57"/>
      <c r="K11" s="57"/>
      <c r="L11" s="57"/>
    </row>
    <row r="12" spans="2:13" x14ac:dyDescent="0.2">
      <c r="B12" s="58" t="s">
        <v>23</v>
      </c>
      <c r="C12" s="58"/>
      <c r="D12" s="58"/>
      <c r="E12" s="58"/>
      <c r="F12" s="57"/>
      <c r="G12" s="57" t="s">
        <v>24</v>
      </c>
      <c r="H12" s="57"/>
      <c r="I12" s="57"/>
      <c r="J12" s="57"/>
      <c r="K12" s="57"/>
      <c r="L12" s="57"/>
    </row>
    <row r="13" spans="2:13" x14ac:dyDescent="0.2">
      <c r="B13" s="58"/>
      <c r="C13" s="58"/>
      <c r="D13" s="58"/>
      <c r="E13" s="58"/>
      <c r="F13" s="57"/>
      <c r="G13" s="57" t="s">
        <v>25</v>
      </c>
      <c r="H13" s="57"/>
      <c r="I13" s="57"/>
      <c r="J13" s="57"/>
      <c r="K13" s="57"/>
      <c r="L13" s="57"/>
    </row>
    <row r="14" spans="2:13" x14ac:dyDescent="0.2">
      <c r="B14" s="58"/>
      <c r="C14" s="58"/>
      <c r="D14" s="58"/>
      <c r="E14" s="58"/>
      <c r="F14" s="57"/>
      <c r="G14" s="57"/>
      <c r="H14" s="57"/>
      <c r="I14" s="57"/>
      <c r="J14" s="57"/>
      <c r="K14" s="57"/>
      <c r="L14" s="57"/>
    </row>
    <row r="15" spans="2:13" ht="13.5" thickBot="1" x14ac:dyDescent="0.25">
      <c r="B15" s="59"/>
      <c r="C15" s="59"/>
      <c r="D15" s="59"/>
      <c r="E15" s="59"/>
      <c r="F15" s="57"/>
      <c r="G15" s="57"/>
      <c r="H15" s="57"/>
      <c r="I15" s="57"/>
      <c r="J15" s="57"/>
      <c r="K15" s="57"/>
      <c r="L15" s="57"/>
    </row>
    <row r="16" spans="2:13" ht="13.5" thickTop="1" x14ac:dyDescent="0.2">
      <c r="B16" s="60" t="s">
        <v>26</v>
      </c>
      <c r="C16" s="61"/>
      <c r="D16" s="61"/>
      <c r="E16" s="62"/>
      <c r="F16" s="57"/>
      <c r="G16" s="57"/>
      <c r="H16" s="57"/>
      <c r="I16" s="57"/>
      <c r="J16" s="57"/>
      <c r="K16" s="57"/>
      <c r="L16" s="57"/>
    </row>
    <row r="17" spans="2:12" x14ac:dyDescent="0.2">
      <c r="B17" s="63" t="s">
        <v>27</v>
      </c>
      <c r="C17" s="64"/>
      <c r="D17" s="64"/>
      <c r="E17" s="65"/>
      <c r="F17" s="57"/>
      <c r="G17" s="57"/>
      <c r="H17" s="57"/>
      <c r="I17" s="57"/>
      <c r="J17" s="57"/>
      <c r="K17" s="57"/>
      <c r="L17" s="57"/>
    </row>
    <row r="18" spans="2:12" x14ac:dyDescent="0.2">
      <c r="B18" s="66" t="s">
        <v>28</v>
      </c>
      <c r="C18" s="67"/>
      <c r="D18" s="67"/>
      <c r="E18" s="68"/>
      <c r="F18" s="57"/>
      <c r="G18" s="57"/>
      <c r="H18" s="57"/>
      <c r="I18" s="57"/>
      <c r="J18" s="57"/>
      <c r="K18" s="57"/>
      <c r="L18" s="57"/>
    </row>
    <row r="19" spans="2:12" x14ac:dyDescent="0.2">
      <c r="B19" s="66" t="s">
        <v>29</v>
      </c>
      <c r="C19" s="67"/>
      <c r="D19" s="67"/>
      <c r="E19" s="68"/>
      <c r="F19" s="57"/>
      <c r="G19" s="57"/>
      <c r="H19" s="57"/>
      <c r="I19" s="57"/>
      <c r="J19" s="57"/>
      <c r="K19" s="57"/>
      <c r="L19" s="57"/>
    </row>
    <row r="20" spans="2:12" x14ac:dyDescent="0.2">
      <c r="B20" s="66" t="s">
        <v>30</v>
      </c>
      <c r="C20" s="67"/>
      <c r="D20" s="67"/>
      <c r="E20" s="68"/>
      <c r="F20" s="57"/>
      <c r="G20" s="57"/>
      <c r="H20" s="57"/>
      <c r="I20" s="57"/>
      <c r="J20" s="57"/>
      <c r="K20" s="57"/>
      <c r="L20" s="57"/>
    </row>
    <row r="21" spans="2:12" x14ac:dyDescent="0.2">
      <c r="B21" s="66" t="s">
        <v>31</v>
      </c>
      <c r="C21" s="67"/>
      <c r="D21" s="67"/>
      <c r="E21" s="68"/>
      <c r="F21" s="57"/>
      <c r="G21" s="57"/>
      <c r="H21" s="57"/>
      <c r="I21" s="57"/>
      <c r="J21" s="57"/>
      <c r="K21" s="57"/>
      <c r="L21" s="57"/>
    </row>
    <row r="22" spans="2:12" ht="13.5" thickBot="1" x14ac:dyDescent="0.25">
      <c r="B22" s="69" t="s">
        <v>32</v>
      </c>
      <c r="C22" s="70"/>
      <c r="D22" s="70"/>
      <c r="E22" s="71"/>
      <c r="F22" s="57"/>
      <c r="G22" s="57"/>
      <c r="H22" s="57"/>
      <c r="I22" s="57"/>
      <c r="J22" s="57"/>
      <c r="K22" s="57"/>
      <c r="L22" s="57"/>
    </row>
    <row r="23" spans="2:12" ht="13.5" thickTop="1" x14ac:dyDescent="0.2"/>
  </sheetData>
  <mergeCells count="16">
    <mergeCell ref="B21:E21"/>
    <mergeCell ref="B22:E22"/>
    <mergeCell ref="B12:E15"/>
    <mergeCell ref="B16:E16"/>
    <mergeCell ref="B17:E17"/>
    <mergeCell ref="B18:E18"/>
    <mergeCell ref="B19:E19"/>
    <mergeCell ref="B20:E20"/>
    <mergeCell ref="B1:D1"/>
    <mergeCell ref="C3:F3"/>
    <mergeCell ref="C5:E5"/>
    <mergeCell ref="F5:H5"/>
    <mergeCell ref="I5:K5"/>
    <mergeCell ref="C6:E7"/>
    <mergeCell ref="F6:H7"/>
    <mergeCell ref="I6:K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F1" sqref="F1"/>
    </sheetView>
  </sheetViews>
  <sheetFormatPr defaultRowHeight="12.75" x14ac:dyDescent="0.2"/>
  <sheetData>
    <row r="1" spans="1:8" ht="15.75" customHeight="1" x14ac:dyDescent="0.25">
      <c r="A1" s="12" t="s">
        <v>0</v>
      </c>
      <c r="B1" s="12"/>
      <c r="C1" s="12"/>
      <c r="D1" s="12"/>
      <c r="E1" s="15"/>
      <c r="F1" s="20">
        <v>2</v>
      </c>
      <c r="G1" s="15"/>
      <c r="H1" s="15"/>
    </row>
    <row r="2" spans="1:8" ht="15.75" x14ac:dyDescent="0.25">
      <c r="A2" s="12"/>
      <c r="B2" s="11"/>
      <c r="C2" s="14"/>
      <c r="D2" s="14"/>
      <c r="E2" s="14"/>
      <c r="F2" s="14"/>
      <c r="G2" s="14"/>
      <c r="H2" s="14"/>
    </row>
    <row r="3" spans="1:8" x14ac:dyDescent="0.2">
      <c r="A3" s="22" t="s">
        <v>5</v>
      </c>
      <c r="B3" s="22"/>
      <c r="C3" s="22"/>
      <c r="D3" s="22"/>
      <c r="E3" s="16" t="s">
        <v>6</v>
      </c>
      <c r="F3" s="16" t="s">
        <v>7</v>
      </c>
      <c r="G3" s="16" t="s">
        <v>8</v>
      </c>
      <c r="H3" s="17" t="s">
        <v>9</v>
      </c>
    </row>
    <row r="4" spans="1:8" x14ac:dyDescent="0.2">
      <c r="A4" s="23" t="str">
        <f>'[2]RFP Submittal'!A4</f>
        <v>Educational Testing Consultants</v>
      </c>
      <c r="B4" s="23"/>
      <c r="C4" s="23"/>
      <c r="D4" s="23"/>
      <c r="E4" s="18">
        <f>[2]Evaluation!E9</f>
        <v>32.799999999999997</v>
      </c>
      <c r="F4" s="18">
        <f>[2]Evaluation!H9</f>
        <v>49</v>
      </c>
      <c r="G4" s="18">
        <f>[2]Evaluation!K9</f>
        <v>9</v>
      </c>
      <c r="H4" s="19">
        <f>SUM(E4:G4)</f>
        <v>90.8</v>
      </c>
    </row>
    <row r="5" spans="1:8" x14ac:dyDescent="0.2">
      <c r="A5" s="23" t="str">
        <f>'[2]RFP Submittal'!A5</f>
        <v>The Princeton Review</v>
      </c>
      <c r="B5" s="23"/>
      <c r="C5" s="23"/>
      <c r="D5" s="23"/>
      <c r="E5" s="18">
        <f>[2]Evaluation!E10</f>
        <v>27.2</v>
      </c>
      <c r="F5" s="18">
        <f>[2]Evaluation!H10</f>
        <v>49</v>
      </c>
      <c r="G5" s="18">
        <f>[2]Evaluation!K10</f>
        <v>9</v>
      </c>
      <c r="H5" s="19">
        <f>SUM(E5:G5)</f>
        <v>85.2</v>
      </c>
    </row>
  </sheetData>
  <mergeCells count="3">
    <mergeCell ref="A3:D3"/>
    <mergeCell ref="A4:D4"/>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F1" sqref="F1"/>
    </sheetView>
  </sheetViews>
  <sheetFormatPr defaultRowHeight="12.75" x14ac:dyDescent="0.2"/>
  <sheetData>
    <row r="1" spans="1:8" ht="15.75" x14ac:dyDescent="0.25">
      <c r="A1" s="12" t="s">
        <v>0</v>
      </c>
      <c r="B1" s="12"/>
      <c r="C1" s="12"/>
      <c r="D1" s="12"/>
      <c r="E1" s="21"/>
      <c r="F1" s="21">
        <v>3</v>
      </c>
      <c r="G1" s="21"/>
      <c r="H1" s="21"/>
    </row>
    <row r="2" spans="1:8" ht="15.75" x14ac:dyDescent="0.25">
      <c r="A2" s="12"/>
      <c r="B2" s="11"/>
      <c r="C2" s="14"/>
      <c r="D2" s="14"/>
      <c r="E2" s="14"/>
      <c r="F2" s="14"/>
      <c r="G2" s="14"/>
      <c r="H2" s="14"/>
    </row>
    <row r="3" spans="1:8" x14ac:dyDescent="0.2">
      <c r="A3" s="22" t="s">
        <v>5</v>
      </c>
      <c r="B3" s="22"/>
      <c r="C3" s="22"/>
      <c r="D3" s="22"/>
      <c r="E3" s="16" t="s">
        <v>6</v>
      </c>
      <c r="F3" s="16" t="s">
        <v>7</v>
      </c>
      <c r="G3" s="16" t="s">
        <v>8</v>
      </c>
      <c r="H3" s="17" t="s">
        <v>9</v>
      </c>
    </row>
    <row r="4" spans="1:8" x14ac:dyDescent="0.2">
      <c r="A4" s="23" t="str">
        <f>'[3]RFP Submittal'!A4</f>
        <v>Educational Testing Consultants</v>
      </c>
      <c r="B4" s="23"/>
      <c r="C4" s="23"/>
      <c r="D4" s="23"/>
      <c r="E4" s="18">
        <f>[3]Evaluation!E9</f>
        <v>36</v>
      </c>
      <c r="F4" s="18">
        <f>[3]Evaluation!H9</f>
        <v>45</v>
      </c>
      <c r="G4" s="18">
        <f>[3]Evaluation!K9</f>
        <v>8</v>
      </c>
      <c r="H4" s="19">
        <f>SUM(E4:G4)</f>
        <v>89</v>
      </c>
    </row>
    <row r="5" spans="1:8" x14ac:dyDescent="0.2">
      <c r="A5" s="23" t="str">
        <f>'[3]RFP Submittal'!A5</f>
        <v>The Princeton Review</v>
      </c>
      <c r="B5" s="23"/>
      <c r="C5" s="23"/>
      <c r="D5" s="23"/>
      <c r="E5" s="18">
        <f>[3]Evaluation!E10</f>
        <v>32</v>
      </c>
      <c r="F5" s="18">
        <f>[3]Evaluation!H10</f>
        <v>40</v>
      </c>
      <c r="G5" s="18">
        <f>[3]Evaluation!K10</f>
        <v>6</v>
      </c>
      <c r="H5" s="19">
        <f>SUM(E5:G5)</f>
        <v>78</v>
      </c>
    </row>
  </sheetData>
  <mergeCells count="3">
    <mergeCell ref="A3:D3"/>
    <mergeCell ref="A4:D4"/>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F1" sqref="F1"/>
    </sheetView>
  </sheetViews>
  <sheetFormatPr defaultRowHeight="12.75" x14ac:dyDescent="0.2"/>
  <sheetData>
    <row r="1" spans="1:8" ht="15.75" x14ac:dyDescent="0.25">
      <c r="A1" s="12" t="s">
        <v>0</v>
      </c>
      <c r="B1" s="12"/>
      <c r="C1" s="12"/>
      <c r="D1" s="12"/>
      <c r="E1" s="20"/>
      <c r="F1" s="20">
        <v>4</v>
      </c>
      <c r="G1" s="20"/>
      <c r="H1" s="20"/>
    </row>
    <row r="2" spans="1:8" ht="15.75" x14ac:dyDescent="0.25">
      <c r="A2" s="12"/>
      <c r="B2" s="11"/>
      <c r="C2" s="14"/>
      <c r="D2" s="14"/>
      <c r="E2" s="14"/>
      <c r="F2" s="14"/>
      <c r="G2" s="14"/>
      <c r="H2" s="14"/>
    </row>
    <row r="3" spans="1:8" x14ac:dyDescent="0.2">
      <c r="A3" s="22" t="s">
        <v>5</v>
      </c>
      <c r="B3" s="22"/>
      <c r="C3" s="22"/>
      <c r="D3" s="22"/>
      <c r="E3" s="16" t="s">
        <v>6</v>
      </c>
      <c r="F3" s="16" t="s">
        <v>7</v>
      </c>
      <c r="G3" s="16" t="s">
        <v>8</v>
      </c>
      <c r="H3" s="17" t="s">
        <v>9</v>
      </c>
    </row>
    <row r="4" spans="1:8" x14ac:dyDescent="0.2">
      <c r="A4" s="23" t="str">
        <f>'[4]RFP Submittal'!A4</f>
        <v>Educational Testing Consultants</v>
      </c>
      <c r="B4" s="23"/>
      <c r="C4" s="23"/>
      <c r="D4" s="23"/>
      <c r="E4" s="18">
        <f>[4]Evaluation!E9</f>
        <v>32</v>
      </c>
      <c r="F4" s="18">
        <f>[4]Evaluation!H9</f>
        <v>45</v>
      </c>
      <c r="G4" s="18">
        <f>[4]Evaluation!K9</f>
        <v>10</v>
      </c>
      <c r="H4" s="19">
        <f>SUM(E4:G4)</f>
        <v>87</v>
      </c>
    </row>
    <row r="5" spans="1:8" x14ac:dyDescent="0.2">
      <c r="A5" s="23" t="str">
        <f>'[4]RFP Submittal'!A5</f>
        <v>The Princeton Review</v>
      </c>
      <c r="B5" s="23"/>
      <c r="C5" s="23"/>
      <c r="D5" s="23"/>
      <c r="E5" s="18">
        <f>[4]Evaluation!E10</f>
        <v>32</v>
      </c>
      <c r="F5" s="18">
        <f>[4]Evaluation!H10</f>
        <v>42</v>
      </c>
      <c r="G5" s="18">
        <f>[4]Evaluation!K10</f>
        <v>8</v>
      </c>
      <c r="H5" s="19">
        <f>SUM(E5:G5)</f>
        <v>82</v>
      </c>
    </row>
  </sheetData>
  <mergeCells count="3">
    <mergeCell ref="A3:D3"/>
    <mergeCell ref="A4:D4"/>
    <mergeCell ref="A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1" sqref="F1"/>
    </sheetView>
  </sheetViews>
  <sheetFormatPr defaultRowHeight="12.75" x14ac:dyDescent="0.2"/>
  <sheetData>
    <row r="1" spans="1:8" ht="15.75" customHeight="1" x14ac:dyDescent="0.25">
      <c r="A1" s="12" t="s">
        <v>0</v>
      </c>
      <c r="B1" s="12"/>
      <c r="C1" s="12"/>
      <c r="D1" s="12"/>
      <c r="E1" s="21"/>
      <c r="F1" s="21">
        <v>5</v>
      </c>
      <c r="G1" s="21"/>
      <c r="H1" s="21"/>
    </row>
    <row r="2" spans="1:8" ht="15.75" x14ac:dyDescent="0.25">
      <c r="A2" s="12"/>
      <c r="B2" s="11"/>
      <c r="C2" s="14"/>
      <c r="D2" s="14"/>
      <c r="E2" s="14"/>
      <c r="F2" s="14"/>
      <c r="G2" s="14"/>
      <c r="H2" s="14"/>
    </row>
    <row r="3" spans="1:8" x14ac:dyDescent="0.2">
      <c r="A3" s="22" t="s">
        <v>5</v>
      </c>
      <c r="B3" s="22"/>
      <c r="C3" s="22"/>
      <c r="D3" s="22"/>
      <c r="E3" s="16" t="s">
        <v>6</v>
      </c>
      <c r="F3" s="16" t="s">
        <v>7</v>
      </c>
      <c r="G3" s="16" t="s">
        <v>8</v>
      </c>
      <c r="H3" s="17" t="s">
        <v>9</v>
      </c>
    </row>
    <row r="4" spans="1:8" x14ac:dyDescent="0.2">
      <c r="A4" s="23" t="str">
        <f>'[5]RFP Submittal'!A4</f>
        <v>Educational Testing Consultants</v>
      </c>
      <c r="B4" s="23"/>
      <c r="C4" s="23"/>
      <c r="D4" s="23"/>
      <c r="E4" s="18">
        <f>[5]Evaluation!E9</f>
        <v>28</v>
      </c>
      <c r="F4" s="18">
        <f>[5]Evaluation!H9</f>
        <v>30</v>
      </c>
      <c r="G4" s="18">
        <f>[5]Evaluation!K9</f>
        <v>7</v>
      </c>
      <c r="H4" s="19">
        <f>SUM(E4:G4)</f>
        <v>65</v>
      </c>
    </row>
    <row r="5" spans="1:8" x14ac:dyDescent="0.2">
      <c r="A5" s="23" t="str">
        <f>'[5]RFP Submittal'!A5</f>
        <v>The Princeton Review</v>
      </c>
      <c r="B5" s="23"/>
      <c r="C5" s="23"/>
      <c r="D5" s="23"/>
      <c r="E5" s="18">
        <f>[5]Evaluation!E10</f>
        <v>24</v>
      </c>
      <c r="F5" s="18">
        <f>[5]Evaluation!H10</f>
        <v>30</v>
      </c>
      <c r="G5" s="18">
        <f>[5]Evaluation!K10</f>
        <v>6</v>
      </c>
      <c r="H5" s="19">
        <f>SUM(E5:G5)</f>
        <v>60</v>
      </c>
    </row>
    <row r="9" spans="1:8" x14ac:dyDescent="0.2">
      <c r="A9" s="14"/>
    </row>
  </sheetData>
  <mergeCells count="3">
    <mergeCell ref="A3:D3"/>
    <mergeCell ref="A4:D4"/>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F1" sqref="F1"/>
    </sheetView>
  </sheetViews>
  <sheetFormatPr defaultRowHeight="12.75" x14ac:dyDescent="0.2"/>
  <sheetData>
    <row r="1" spans="1:9" ht="15.75" customHeight="1" x14ac:dyDescent="0.25">
      <c r="A1" s="12" t="s">
        <v>0</v>
      </c>
      <c r="B1" s="12"/>
      <c r="C1" s="12"/>
      <c r="D1" s="12"/>
      <c r="E1" s="20"/>
      <c r="F1" s="20">
        <v>6</v>
      </c>
      <c r="G1" s="20"/>
      <c r="H1" s="20"/>
      <c r="I1" s="14"/>
    </row>
    <row r="2" spans="1:9" ht="15.75" x14ac:dyDescent="0.25">
      <c r="A2" s="12"/>
      <c r="B2" s="11"/>
      <c r="C2" s="14"/>
      <c r="D2" s="14"/>
      <c r="E2" s="14"/>
      <c r="F2" s="14"/>
      <c r="G2" s="14"/>
      <c r="H2" s="14"/>
      <c r="I2" s="14"/>
    </row>
    <row r="3" spans="1:9" x14ac:dyDescent="0.2">
      <c r="A3" s="22" t="s">
        <v>5</v>
      </c>
      <c r="B3" s="22"/>
      <c r="C3" s="22"/>
      <c r="D3" s="22"/>
      <c r="E3" s="16" t="s">
        <v>6</v>
      </c>
      <c r="F3" s="16" t="s">
        <v>7</v>
      </c>
      <c r="G3" s="16" t="s">
        <v>8</v>
      </c>
      <c r="H3" s="17" t="s">
        <v>9</v>
      </c>
      <c r="I3" s="14"/>
    </row>
    <row r="4" spans="1:9" x14ac:dyDescent="0.2">
      <c r="A4" s="23" t="str">
        <f>'[6]RFP Submittal'!A4</f>
        <v>Educational Testing Consultants</v>
      </c>
      <c r="B4" s="23"/>
      <c r="C4" s="23"/>
      <c r="D4" s="23"/>
      <c r="E4" s="18">
        <f>[6]Evaluation!E9</f>
        <v>35.200000000000003</v>
      </c>
      <c r="F4" s="18">
        <f>[6]Evaluation!H9</f>
        <v>50</v>
      </c>
      <c r="G4" s="18">
        <f>[6]Evaluation!K9</f>
        <v>7.8</v>
      </c>
      <c r="H4" s="19">
        <f>SUM(E4:G4)</f>
        <v>93</v>
      </c>
      <c r="I4" s="14"/>
    </row>
    <row r="5" spans="1:9" x14ac:dyDescent="0.2">
      <c r="A5" s="23" t="str">
        <f>'[6]RFP Submittal'!A5</f>
        <v>The Princeton Review</v>
      </c>
      <c r="B5" s="23"/>
      <c r="C5" s="23"/>
      <c r="D5" s="23"/>
      <c r="E5" s="18">
        <f>[6]Evaluation!E10</f>
        <v>27.2</v>
      </c>
      <c r="F5" s="18">
        <f>[6]Evaluation!H10</f>
        <v>50</v>
      </c>
      <c r="G5" s="18">
        <f>[6]Evaluation!K10</f>
        <v>8.8000000000000007</v>
      </c>
      <c r="H5" s="19">
        <f>SUM(E5:G5)</f>
        <v>86</v>
      </c>
      <c r="I5" s="14"/>
    </row>
    <row r="6" spans="1:9" x14ac:dyDescent="0.2">
      <c r="A6" s="14"/>
      <c r="B6" s="14"/>
      <c r="C6" s="14"/>
      <c r="D6" s="14"/>
      <c r="E6" s="14"/>
      <c r="F6" s="14"/>
      <c r="G6" s="14"/>
      <c r="H6" s="14"/>
      <c r="I6" s="14"/>
    </row>
    <row r="7" spans="1:9" x14ac:dyDescent="0.2">
      <c r="A7" s="14"/>
      <c r="B7" s="14"/>
      <c r="C7" s="14"/>
      <c r="D7" s="14"/>
      <c r="E7" s="14"/>
      <c r="F7" s="14"/>
      <c r="G7" s="14"/>
      <c r="H7" s="14"/>
      <c r="I7" s="14"/>
    </row>
  </sheetData>
  <mergeCells count="3">
    <mergeCell ref="A3:D3"/>
    <mergeCell ref="A4:D4"/>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F36" sqref="F36"/>
    </sheetView>
  </sheetViews>
  <sheetFormatPr defaultRowHeight="12.75" x14ac:dyDescent="0.2"/>
  <cols>
    <col min="1" max="16384" width="9.140625" style="14"/>
  </cols>
  <sheetData>
    <row r="1" spans="1:8" ht="15.75" customHeight="1" x14ac:dyDescent="0.25">
      <c r="A1" s="12" t="s">
        <v>0</v>
      </c>
      <c r="B1" s="12"/>
      <c r="C1" s="12"/>
      <c r="D1" s="12"/>
      <c r="E1" s="21"/>
      <c r="F1" s="21">
        <v>7</v>
      </c>
      <c r="G1" s="21"/>
      <c r="H1" s="21"/>
    </row>
    <row r="2" spans="1:8" ht="15.75" x14ac:dyDescent="0.25">
      <c r="A2" s="12"/>
      <c r="B2" s="11"/>
    </row>
    <row r="3" spans="1:8" x14ac:dyDescent="0.2">
      <c r="A3" s="22" t="s">
        <v>5</v>
      </c>
      <c r="B3" s="22"/>
      <c r="C3" s="22"/>
      <c r="D3" s="22"/>
      <c r="E3" s="16" t="s">
        <v>6</v>
      </c>
      <c r="F3" s="16" t="s">
        <v>7</v>
      </c>
      <c r="G3" s="16" t="s">
        <v>8</v>
      </c>
      <c r="H3" s="17" t="s">
        <v>9</v>
      </c>
    </row>
    <row r="4" spans="1:8" x14ac:dyDescent="0.2">
      <c r="A4" s="23" t="str">
        <f>'[7]RFP Submittal'!A4</f>
        <v>Educational Testing Consultants</v>
      </c>
      <c r="B4" s="23"/>
      <c r="C4" s="23"/>
      <c r="D4" s="23"/>
      <c r="E4" s="18">
        <f>[7]Evaluation!E9</f>
        <v>35.200000000000003</v>
      </c>
      <c r="F4" s="18">
        <f>[7]Evaluation!H9</f>
        <v>44</v>
      </c>
      <c r="G4" s="18">
        <f>[7]Evaluation!K9</f>
        <v>9</v>
      </c>
      <c r="H4" s="19">
        <f>SUM(E4:G4)</f>
        <v>88.2</v>
      </c>
    </row>
    <row r="5" spans="1:8" x14ac:dyDescent="0.2">
      <c r="A5" s="23" t="str">
        <f>'[7]RFP Submittal'!A5</f>
        <v>The Princeton Review</v>
      </c>
      <c r="B5" s="23"/>
      <c r="C5" s="23"/>
      <c r="D5" s="23"/>
      <c r="E5" s="18">
        <f>[7]Evaluation!E10</f>
        <v>27.2</v>
      </c>
      <c r="F5" s="18">
        <f>[7]Evaluation!H10</f>
        <v>44</v>
      </c>
      <c r="G5" s="18">
        <f>[7]Evaluation!K10</f>
        <v>9</v>
      </c>
      <c r="H5" s="19">
        <f>SUM(E5:G5)</f>
        <v>80.2</v>
      </c>
    </row>
  </sheetData>
  <mergeCells count="3">
    <mergeCell ref="A3:D3"/>
    <mergeCell ref="A4:D4"/>
    <mergeCell ref="A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I12" sqref="I12"/>
    </sheetView>
  </sheetViews>
  <sheetFormatPr defaultRowHeight="12.75" x14ac:dyDescent="0.2"/>
  <cols>
    <col min="1" max="16384" width="9.140625" style="14"/>
  </cols>
  <sheetData>
    <row r="1" spans="1:8" ht="15.75" customHeight="1" x14ac:dyDescent="0.25">
      <c r="A1" s="12" t="s">
        <v>0</v>
      </c>
      <c r="B1" s="12"/>
      <c r="C1" s="12"/>
      <c r="D1" s="12"/>
      <c r="E1" s="21"/>
      <c r="F1" s="21">
        <v>8</v>
      </c>
      <c r="G1" s="21"/>
      <c r="H1" s="21"/>
    </row>
    <row r="2" spans="1:8" ht="15.75" x14ac:dyDescent="0.25">
      <c r="A2" s="12"/>
      <c r="B2" s="11"/>
    </row>
    <row r="3" spans="1:8" x14ac:dyDescent="0.2">
      <c r="A3" s="22" t="s">
        <v>5</v>
      </c>
      <c r="B3" s="22"/>
      <c r="C3" s="22"/>
      <c r="D3" s="22"/>
      <c r="E3" s="16" t="s">
        <v>6</v>
      </c>
      <c r="F3" s="16" t="s">
        <v>7</v>
      </c>
      <c r="G3" s="16" t="s">
        <v>8</v>
      </c>
      <c r="H3" s="17" t="s">
        <v>9</v>
      </c>
    </row>
    <row r="4" spans="1:8" x14ac:dyDescent="0.2">
      <c r="A4" s="23" t="str">
        <f>'[8]RFP Submittal'!A4</f>
        <v>Educational Testing Consultants</v>
      </c>
      <c r="B4" s="23"/>
      <c r="C4" s="23"/>
      <c r="D4" s="23"/>
      <c r="E4" s="18">
        <f>[8]Evaluation!E9</f>
        <v>28</v>
      </c>
      <c r="F4" s="18">
        <f>[8]Evaluation!H9</f>
        <v>35</v>
      </c>
      <c r="G4" s="18">
        <f>[8]Evaluation!K9</f>
        <v>7</v>
      </c>
      <c r="H4" s="19">
        <f>SUM(E4:G4)</f>
        <v>70</v>
      </c>
    </row>
    <row r="5" spans="1:8" x14ac:dyDescent="0.2">
      <c r="A5" s="23" t="str">
        <f>'[8]RFP Submittal'!A5</f>
        <v>The Princeton Review</v>
      </c>
      <c r="B5" s="23"/>
      <c r="C5" s="23"/>
      <c r="D5" s="23"/>
      <c r="E5" s="18">
        <f>[8]Evaluation!E10</f>
        <v>27.2</v>
      </c>
      <c r="F5" s="18">
        <f>[8]Evaluation!H10</f>
        <v>34</v>
      </c>
      <c r="G5" s="18">
        <f>[8]Evaluation!K10</f>
        <v>6.8</v>
      </c>
      <c r="H5" s="19">
        <f>SUM(E5:G5)</f>
        <v>68</v>
      </c>
    </row>
  </sheetData>
  <mergeCells count="3">
    <mergeCell ref="A3:D3"/>
    <mergeCell ref="A4:D4"/>
    <mergeCell ref="A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B18" sqref="B18"/>
    </sheetView>
  </sheetViews>
  <sheetFormatPr defaultRowHeight="15" x14ac:dyDescent="0.2"/>
  <cols>
    <col min="1" max="1" width="42.5703125" style="1" customWidth="1"/>
    <col min="2" max="10" width="7.5703125" style="1" customWidth="1"/>
    <col min="11" max="11" width="8.28515625" style="1" bestFit="1" customWidth="1"/>
    <col min="12" max="12" width="10.42578125" style="1" bestFit="1" customWidth="1"/>
    <col min="13" max="13" width="7.5703125" style="1" customWidth="1"/>
    <col min="14" max="14" width="10.42578125" style="1" bestFit="1" customWidth="1"/>
    <col min="15" max="16" width="14.85546875" style="1" customWidth="1"/>
    <col min="17" max="16384" width="9.140625" style="1"/>
  </cols>
  <sheetData>
    <row r="1" spans="1:14" ht="15.75" x14ac:dyDescent="0.25">
      <c r="A1" s="24" t="s">
        <v>11</v>
      </c>
      <c r="B1" s="24"/>
      <c r="C1" s="24"/>
      <c r="D1" s="24"/>
      <c r="E1" s="24"/>
      <c r="F1" s="24"/>
      <c r="G1" s="24"/>
      <c r="H1" s="24"/>
      <c r="I1" s="24"/>
      <c r="J1" s="24"/>
      <c r="K1" s="24"/>
      <c r="L1" s="24"/>
      <c r="M1" s="24"/>
      <c r="N1" s="24"/>
    </row>
    <row r="2" spans="1:14" ht="26.25" customHeight="1" x14ac:dyDescent="0.2">
      <c r="A2" s="25" t="s">
        <v>10</v>
      </c>
      <c r="B2" s="25"/>
      <c r="C2" s="25"/>
      <c r="D2" s="25"/>
      <c r="E2" s="25"/>
      <c r="F2" s="25"/>
      <c r="G2" s="25"/>
      <c r="H2" s="25"/>
      <c r="I2" s="25"/>
      <c r="J2" s="25"/>
      <c r="K2" s="25"/>
      <c r="L2" s="25"/>
      <c r="M2" s="25"/>
      <c r="N2" s="25"/>
    </row>
    <row r="3" spans="1:14" ht="15.75" thickBot="1" x14ac:dyDescent="0.25">
      <c r="J3" s="2"/>
      <c r="K3" s="2"/>
      <c r="L3" s="2"/>
      <c r="M3" s="2"/>
      <c r="N3" s="2"/>
    </row>
    <row r="4" spans="1:14" s="7" customFormat="1" ht="124.5" customHeight="1" thickBot="1" x14ac:dyDescent="0.25">
      <c r="A4" s="3" t="s">
        <v>1</v>
      </c>
      <c r="B4" s="4">
        <f>'1'!F1</f>
        <v>1</v>
      </c>
      <c r="C4" s="4">
        <f>'2'!F1</f>
        <v>2</v>
      </c>
      <c r="D4" s="4">
        <f>'3'!F1</f>
        <v>3</v>
      </c>
      <c r="E4" s="4">
        <f>'4'!F1</f>
        <v>4</v>
      </c>
      <c r="F4" s="4">
        <f>'5'!F1</f>
        <v>5</v>
      </c>
      <c r="G4" s="4">
        <f>'6'!F1</f>
        <v>6</v>
      </c>
      <c r="H4" s="4">
        <f>'7'!F1</f>
        <v>7</v>
      </c>
      <c r="I4" s="4">
        <f>'8'!F1</f>
        <v>8</v>
      </c>
      <c r="J4" s="5" t="s">
        <v>2</v>
      </c>
      <c r="K4" s="5" t="s">
        <v>3</v>
      </c>
      <c r="L4" s="6" t="s">
        <v>4</v>
      </c>
    </row>
    <row r="5" spans="1:14" ht="16.5" customHeight="1" x14ac:dyDescent="0.2">
      <c r="A5" s="8" t="str">
        <f>'1'!A4:D4</f>
        <v>Educational Testing Consultants</v>
      </c>
      <c r="B5" s="9">
        <f>'1'!H4</f>
        <v>60</v>
      </c>
      <c r="C5" s="9">
        <f>'2'!H4</f>
        <v>90.8</v>
      </c>
      <c r="D5" s="9">
        <f>'3'!H4</f>
        <v>89</v>
      </c>
      <c r="E5" s="9">
        <f>'4'!H4</f>
        <v>87</v>
      </c>
      <c r="F5" s="9">
        <f>'5'!H4</f>
        <v>65</v>
      </c>
      <c r="G5" s="9">
        <f>'6'!H4</f>
        <v>93</v>
      </c>
      <c r="H5" s="9">
        <f>'7'!H4</f>
        <v>88.2</v>
      </c>
      <c r="I5" s="9">
        <f>'8'!H4</f>
        <v>70</v>
      </c>
      <c r="J5" s="9">
        <f>AVERAGE(B5:I5)</f>
        <v>80.375</v>
      </c>
      <c r="K5" s="9">
        <f>J5</f>
        <v>80.375</v>
      </c>
      <c r="L5" s="10">
        <f>RANK(J5,$J$5:$J$6,0)</f>
        <v>1</v>
      </c>
    </row>
    <row r="6" spans="1:14" ht="16.5" customHeight="1" x14ac:dyDescent="0.2">
      <c r="A6" s="8" t="str">
        <f>'1'!A5:D5</f>
        <v>The Princeton Review</v>
      </c>
      <c r="B6" s="9">
        <f>'1'!H5</f>
        <v>52</v>
      </c>
      <c r="C6" s="9">
        <f>'2'!H5</f>
        <v>85.2</v>
      </c>
      <c r="D6" s="9">
        <f>'3'!H5</f>
        <v>78</v>
      </c>
      <c r="E6" s="9">
        <f>'4'!H5</f>
        <v>82</v>
      </c>
      <c r="F6" s="9">
        <f>'5'!H5</f>
        <v>60</v>
      </c>
      <c r="G6" s="9">
        <f>'6'!H5</f>
        <v>86</v>
      </c>
      <c r="H6" s="9">
        <f>'7'!H5</f>
        <v>80.2</v>
      </c>
      <c r="I6" s="9">
        <f>'8'!H5</f>
        <v>68</v>
      </c>
      <c r="J6" s="9">
        <f>AVERAGE(B6:I6)</f>
        <v>73.924999999999997</v>
      </c>
      <c r="K6" s="9">
        <f>J6</f>
        <v>73.924999999999997</v>
      </c>
      <c r="L6" s="10">
        <f>RANK(J6,$J$5:$J$6,0)</f>
        <v>2</v>
      </c>
    </row>
  </sheetData>
  <mergeCells count="2">
    <mergeCell ref="A1:N1"/>
    <mergeCell ref="A2:N2"/>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7</vt:lpstr>
      <vt:lpstr>8</vt:lpstr>
      <vt:lpstr>Summary</vt:lpstr>
      <vt:lpstr>Evaluation Matrix</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 R</cp:lastModifiedBy>
  <cp:lastPrinted>2013-06-21T21:40:12Z</cp:lastPrinted>
  <dcterms:created xsi:type="dcterms:W3CDTF">2013-06-21T21:38:22Z</dcterms:created>
  <dcterms:modified xsi:type="dcterms:W3CDTF">2016-12-19T19:24:41Z</dcterms:modified>
</cp:coreProperties>
</file>