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80" windowWidth="17115" windowHeight="9855" tabRatio="900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3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N14" i="13" l="1"/>
  <c r="O14" i="13" s="1"/>
  <c r="K14" i="13"/>
  <c r="H14" i="13"/>
  <c r="E14" i="13"/>
  <c r="B14" i="13"/>
  <c r="N13" i="13"/>
  <c r="O13" i="13" s="1"/>
  <c r="K13" i="13"/>
  <c r="H13" i="13"/>
  <c r="E13" i="13"/>
  <c r="B13" i="13"/>
  <c r="N12" i="13"/>
  <c r="O12" i="13" s="1"/>
  <c r="K12" i="13"/>
  <c r="H12" i="13"/>
  <c r="E12" i="13"/>
  <c r="B12" i="13"/>
  <c r="N11" i="13"/>
  <c r="O11" i="13" s="1"/>
  <c r="K11" i="13"/>
  <c r="H11" i="13"/>
  <c r="E11" i="13"/>
  <c r="B11" i="13"/>
  <c r="N10" i="13"/>
  <c r="O10" i="13" s="1"/>
  <c r="K10" i="13"/>
  <c r="H10" i="13"/>
  <c r="E10" i="13"/>
  <c r="B10" i="13"/>
  <c r="N9" i="13"/>
  <c r="O9" i="13" s="1"/>
  <c r="K9" i="13"/>
  <c r="H9" i="13"/>
  <c r="E9" i="13"/>
  <c r="B9" i="13"/>
  <c r="N8" i="13"/>
  <c r="O8" i="13" s="1"/>
  <c r="K8" i="13"/>
  <c r="H8" i="13"/>
  <c r="E8" i="13"/>
  <c r="B8" i="13"/>
  <c r="C3" i="13"/>
  <c r="E1" i="13"/>
  <c r="J5" i="1" l="1"/>
  <c r="I5" i="1"/>
  <c r="I5" i="4"/>
  <c r="I6" i="4"/>
  <c r="I7" i="4"/>
  <c r="I8" i="4"/>
  <c r="I9" i="4"/>
  <c r="I10" i="4"/>
  <c r="I4" i="4"/>
  <c r="A8" i="7" l="1"/>
  <c r="B8" i="7"/>
  <c r="C8" i="7"/>
  <c r="D8" i="7"/>
  <c r="E8" i="7"/>
  <c r="F8" i="7"/>
  <c r="G8" i="7"/>
  <c r="H8" i="7"/>
  <c r="J8" i="7"/>
  <c r="A9" i="7"/>
  <c r="B9" i="7"/>
  <c r="C9" i="7"/>
  <c r="D9" i="7"/>
  <c r="E9" i="7"/>
  <c r="F9" i="7"/>
  <c r="G9" i="7"/>
  <c r="H9" i="7"/>
  <c r="J9" i="7"/>
  <c r="A10" i="7"/>
  <c r="B10" i="7"/>
  <c r="C10" i="7"/>
  <c r="D10" i="7"/>
  <c r="E10" i="7"/>
  <c r="F10" i="7"/>
  <c r="G10" i="7"/>
  <c r="H10" i="7"/>
  <c r="J10" i="7"/>
  <c r="A11" i="7"/>
  <c r="B11" i="7"/>
  <c r="C11" i="7"/>
  <c r="D11" i="7"/>
  <c r="E11" i="7"/>
  <c r="F11" i="7"/>
  <c r="G11" i="7"/>
  <c r="H11" i="7"/>
  <c r="J11" i="7"/>
  <c r="H11" i="1"/>
  <c r="H10" i="1"/>
  <c r="H9" i="1"/>
  <c r="H8" i="1"/>
  <c r="H7" i="1"/>
  <c r="H6" i="1"/>
  <c r="H5" i="1"/>
  <c r="G8" i="1"/>
  <c r="G9" i="1"/>
  <c r="G10" i="1"/>
  <c r="G11" i="1"/>
  <c r="F8" i="1"/>
  <c r="F9" i="1"/>
  <c r="F10" i="1"/>
  <c r="F11" i="1"/>
  <c r="E8" i="1"/>
  <c r="E9" i="1"/>
  <c r="E10" i="1"/>
  <c r="E11" i="1"/>
  <c r="D8" i="1"/>
  <c r="D9" i="1"/>
  <c r="D10" i="1"/>
  <c r="D11" i="1"/>
  <c r="C8" i="1"/>
  <c r="C9" i="1"/>
  <c r="C10" i="1"/>
  <c r="C11" i="1"/>
  <c r="B8" i="1"/>
  <c r="B9" i="1"/>
  <c r="B10" i="1"/>
  <c r="I10" i="1" s="1"/>
  <c r="B11" i="1"/>
  <c r="A8" i="1"/>
  <c r="A9" i="1"/>
  <c r="A10" i="1"/>
  <c r="A11" i="1"/>
  <c r="D6" i="6"/>
  <c r="D7" i="6"/>
  <c r="D8" i="6"/>
  <c r="D9" i="6"/>
  <c r="D10" i="6"/>
  <c r="D11" i="6"/>
  <c r="D5" i="6"/>
  <c r="B8" i="6"/>
  <c r="C8" i="6" s="1"/>
  <c r="B9" i="6"/>
  <c r="C9" i="6" s="1"/>
  <c r="B10" i="6"/>
  <c r="C10" i="6" s="1"/>
  <c r="B11" i="6"/>
  <c r="C11" i="6" s="1"/>
  <c r="A8" i="6"/>
  <c r="A9" i="6"/>
  <c r="A10" i="6"/>
  <c r="A11" i="6"/>
  <c r="I7" i="11"/>
  <c r="I8" i="11"/>
  <c r="I9" i="11"/>
  <c r="I10" i="11"/>
  <c r="I7" i="10"/>
  <c r="I8" i="10"/>
  <c r="I9" i="10"/>
  <c r="I10" i="10"/>
  <c r="I7" i="9"/>
  <c r="I8" i="9"/>
  <c r="I9" i="9"/>
  <c r="I10" i="9"/>
  <c r="I7" i="5"/>
  <c r="I8" i="5"/>
  <c r="I9" i="5"/>
  <c r="I10" i="5"/>
  <c r="I5" i="3"/>
  <c r="I6" i="3"/>
  <c r="I7" i="3"/>
  <c r="I8" i="3"/>
  <c r="I9" i="3"/>
  <c r="I10" i="3"/>
  <c r="I7" i="2"/>
  <c r="I8" i="2"/>
  <c r="I9" i="2"/>
  <c r="I10" i="2"/>
  <c r="I4" i="2"/>
  <c r="I5" i="2"/>
  <c r="I6" i="2"/>
  <c r="I10" i="7" l="1"/>
  <c r="K10" i="7" s="1"/>
  <c r="I9" i="7"/>
  <c r="K9" i="7" s="1"/>
  <c r="I8" i="7"/>
  <c r="K8" i="7" s="1"/>
  <c r="I11" i="7"/>
  <c r="K11" i="7" s="1"/>
  <c r="I9" i="1"/>
  <c r="I11" i="1"/>
  <c r="I8" i="1"/>
  <c r="A2" i="7"/>
  <c r="A2" i="6"/>
  <c r="B7" i="6" l="1"/>
  <c r="B6" i="6"/>
  <c r="B5" i="6"/>
  <c r="H4" i="7" l="1"/>
  <c r="C4" i="7"/>
  <c r="D4" i="7"/>
  <c r="E4" i="7"/>
  <c r="F4" i="7"/>
  <c r="G4" i="7"/>
  <c r="B4" i="7"/>
  <c r="I6" i="11" l="1"/>
  <c r="I5" i="11"/>
  <c r="I4" i="11"/>
  <c r="I6" i="10"/>
  <c r="I5" i="10"/>
  <c r="I4" i="10"/>
  <c r="I6" i="9"/>
  <c r="I5" i="9"/>
  <c r="I4" i="9"/>
  <c r="I6" i="5"/>
  <c r="I5" i="5"/>
  <c r="I4" i="5"/>
  <c r="I4" i="3"/>
  <c r="G6" i="1" l="1"/>
  <c r="G6" i="7" s="1"/>
  <c r="G7" i="1"/>
  <c r="G7" i="7" s="1"/>
  <c r="G5" i="1"/>
  <c r="G5" i="7" s="1"/>
  <c r="F6" i="1" l="1"/>
  <c r="F6" i="7" s="1"/>
  <c r="F7" i="1"/>
  <c r="F7" i="7" s="1"/>
  <c r="F5" i="1"/>
  <c r="F5" i="7" s="1"/>
  <c r="E6" i="1" l="1"/>
  <c r="E6" i="7" s="1"/>
  <c r="E7" i="1"/>
  <c r="E7" i="7" s="1"/>
  <c r="E5" i="1"/>
  <c r="E5" i="7" s="1"/>
  <c r="C7" i="6" l="1"/>
  <c r="J7" i="7" s="1"/>
  <c r="C6" i="6"/>
  <c r="J6" i="7" s="1"/>
  <c r="C5" i="6"/>
  <c r="A7" i="7"/>
  <c r="A6" i="7"/>
  <c r="A5" i="7"/>
  <c r="A7" i="6"/>
  <c r="A6" i="6"/>
  <c r="A5" i="6"/>
  <c r="J5" i="7" l="1"/>
  <c r="H6" i="7" l="1"/>
  <c r="H7" i="7"/>
  <c r="H5" i="7"/>
  <c r="D6" i="1"/>
  <c r="D6" i="7" s="1"/>
  <c r="D7" i="1"/>
  <c r="D7" i="7" s="1"/>
  <c r="D5" i="1"/>
  <c r="D5" i="7" s="1"/>
  <c r="C6" i="1"/>
  <c r="C6" i="7" s="1"/>
  <c r="C7" i="1"/>
  <c r="C7" i="7" s="1"/>
  <c r="C5" i="1"/>
  <c r="C5" i="7" s="1"/>
  <c r="B6" i="1"/>
  <c r="B6" i="7" s="1"/>
  <c r="B7" i="1"/>
  <c r="B7" i="7" s="1"/>
  <c r="B5" i="1"/>
  <c r="B5" i="7" s="1"/>
  <c r="A6" i="1"/>
  <c r="A7" i="1"/>
  <c r="A5" i="1"/>
  <c r="I6" i="7" l="1"/>
  <c r="K6" i="7" s="1"/>
  <c r="L6" i="7" s="1"/>
  <c r="I5" i="7"/>
  <c r="K5" i="7" s="1"/>
  <c r="I7" i="7"/>
  <c r="K7" i="7" s="1"/>
  <c r="I7" i="1"/>
  <c r="I6" i="1"/>
  <c r="L7" i="7" l="1"/>
  <c r="L5" i="7"/>
  <c r="L9" i="7"/>
  <c r="L10" i="7"/>
  <c r="L11" i="7"/>
  <c r="L8" i="7"/>
  <c r="J6" i="1"/>
  <c r="J7" i="1"/>
  <c r="J10" i="1"/>
  <c r="J9" i="1"/>
  <c r="J8" i="1"/>
  <c r="J11" i="1"/>
</calcChain>
</file>

<file path=xl/sharedStrings.xml><?xml version="1.0" encoding="utf-8"?>
<sst xmlns="http://schemas.openxmlformats.org/spreadsheetml/2006/main" count="162" uniqueCount="51">
  <si>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</si>
  <si>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</si>
  <si>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</si>
  <si>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</si>
  <si>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</si>
  <si>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</si>
  <si>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</si>
  <si>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</si>
  <si>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</si>
  <si>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</si>
  <si>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</si>
  <si>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</si>
  <si>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</si>
  <si>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</si>
  <si>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</si>
  <si>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</si>
  <si>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</si>
  <si>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</si>
  <si>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</si>
  <si>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</si>
  <si>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</si>
  <si>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</si>
  <si>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All Forces Technology &amp; Administrative Support</t>
  </si>
  <si>
    <t>First Choice Temporary Services</t>
  </si>
  <si>
    <t>Labor Force Staffing</t>
  </si>
  <si>
    <t>Metroclean</t>
  </si>
  <si>
    <t>Palacious Marine Industrial</t>
  </si>
  <si>
    <t>Scott Development, LLC</t>
  </si>
  <si>
    <t>The Severson Group</t>
  </si>
  <si>
    <t>ITB 730-16080 Housekeeping Attendants</t>
  </si>
  <si>
    <t>RESPONDENT EVALUATION MATRIX</t>
  </si>
  <si>
    <t>Evaluator Name:</t>
  </si>
  <si>
    <t xml:space="preserve">Criteria 1 </t>
  </si>
  <si>
    <t xml:space="preserve">Past experience with same service </t>
  </si>
  <si>
    <t xml:space="preserve">Level of service </t>
  </si>
  <si>
    <t xml:space="preserve">Anticipated future cost 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</si>
  <si>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</si>
  <si>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</si>
  <si>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</si>
  <si>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</si>
  <si>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</si>
  <si>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</si>
  <si>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</si>
  <si>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</si>
  <si>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</si>
  <si>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</si>
  <si>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</si>
  <si>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</si>
  <si>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</si>
  <si>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</si>
  <si>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r>
      <t xml:space="preserve">Prices offered in bid                                        </t>
    </r>
    <r>
      <rPr>
        <b/>
        <sz val="10"/>
        <color rgb="FFC00000"/>
        <rFont val="Calibri"/>
        <family val="2"/>
        <scheme val="minor"/>
      </rPr>
      <t>* Do not evaluate cost, Evaluator 7 will evaluate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</si>
</sst>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8" applyNumberFormat="0" applyAlignment="0" applyProtection="0"/>
    <xf numFmtId="0" fontId="28" fillId="0" borderId="13" applyNumberFormat="0" applyFill="0" applyAlignment="0" applyProtection="0"/>
    <xf numFmtId="0" fontId="29" fillId="25" borderId="0" applyNumberFormat="0" applyBorder="0" applyAlignment="0" applyProtection="0"/>
    <xf numFmtId="0" fontId="15" fillId="4" borderId="7" applyNumberFormat="0" applyFont="0" applyAlignment="0" applyProtection="0"/>
    <xf numFmtId="0" fontId="30" fillId="23" borderId="14" applyNumberFormat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8" applyNumberFormat="0" applyAlignment="0" applyProtection="0"/>
    <xf numFmtId="0" fontId="28" fillId="0" borderId="13" applyNumberFormat="0" applyFill="0" applyAlignment="0" applyProtection="0"/>
    <xf numFmtId="0" fontId="29" fillId="25" borderId="0" applyNumberFormat="0" applyBorder="0" applyAlignment="0" applyProtection="0"/>
    <xf numFmtId="0" fontId="30" fillId="23" borderId="14" applyNumberFormat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0" borderId="16" xfId="47" applyFont="1" applyBorder="1" applyAlignment="1">
      <alignment horizontal="center"/>
    </xf>
    <xf numFmtId="0" fontId="16" fillId="3" borderId="16" xfId="47" applyFont="1" applyFill="1" applyBorder="1" applyAlignment="1">
      <alignment horizontal="center"/>
    </xf>
    <xf numFmtId="0" fontId="16" fillId="0" borderId="16" xfId="4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3" borderId="0" xfId="0" applyFill="1"/>
    <xf numFmtId="0" fontId="16" fillId="0" borderId="16" xfId="47" applyFont="1" applyBorder="1" applyAlignment="1">
      <alignment horizontal="center"/>
    </xf>
    <xf numFmtId="0" fontId="36" fillId="0" borderId="16" xfId="47" applyFont="1" applyBorder="1" applyAlignment="1">
      <alignment horizontal="center"/>
    </xf>
    <xf numFmtId="0" fontId="35" fillId="0" borderId="2" xfId="0" applyFont="1" applyBorder="1" applyAlignment="1">
      <alignment horizontal="center" vertical="center" wrapText="1"/>
    </xf>
    <xf numFmtId="4" fontId="37" fillId="0" borderId="5" xfId="0" applyNumberFormat="1" applyFont="1" applyBorder="1"/>
    <xf numFmtId="0" fontId="39" fillId="0" borderId="0" xfId="0" applyFont="1"/>
    <xf numFmtId="0" fontId="39" fillId="0" borderId="0" xfId="0" applyFont="1"/>
    <xf numFmtId="0" fontId="39" fillId="0" borderId="0" xfId="0" applyFont="1"/>
    <xf numFmtId="0" fontId="39" fillId="0" borderId="0" xfId="0" applyFont="1"/>
    <xf numFmtId="0" fontId="39" fillId="0" borderId="0" xfId="0" applyFont="1"/>
    <xf numFmtId="0" fontId="39" fillId="0" borderId="0" xfId="0" applyFont="1"/>
    <xf numFmtId="0" fontId="39" fillId="0" borderId="0" xfId="0" applyFont="1"/>
    <xf numFmtId="0" fontId="12" fillId="0" borderId="0" xfId="0" applyFont="1" applyAlignment="1"/>
    <xf numFmtId="0" fontId="40" fillId="0" borderId="0" xfId="0" applyFont="1"/>
    <xf numFmtId="0" fontId="41" fillId="0" borderId="0" xfId="98" applyFont="1"/>
    <xf numFmtId="0" fontId="43" fillId="26" borderId="21" xfId="98" applyFont="1" applyFill="1" applyBorder="1" applyAlignment="1">
      <alignment horizontal="center" vertical="center"/>
    </xf>
    <xf numFmtId="0" fontId="43" fillId="0" borderId="0" xfId="98" applyFont="1" applyAlignment="1">
      <alignment horizontal="center"/>
    </xf>
    <xf numFmtId="0" fontId="38" fillId="27" borderId="22" xfId="98" applyFont="1" applyFill="1" applyBorder="1" applyAlignment="1">
      <alignment horizontal="center"/>
    </xf>
    <xf numFmtId="0" fontId="38" fillId="0" borderId="23" xfId="98" applyFont="1" applyFill="1" applyBorder="1" applyAlignment="1">
      <alignment horizontal="center"/>
    </xf>
    <xf numFmtId="0" fontId="38" fillId="26" borderId="24" xfId="98" applyFont="1" applyFill="1" applyBorder="1" applyAlignment="1">
      <alignment horizontal="center"/>
    </xf>
    <xf numFmtId="0" fontId="43" fillId="27" borderId="22" xfId="98" applyFont="1" applyFill="1" applyBorder="1" applyAlignment="1">
      <alignment horizontal="center"/>
    </xf>
    <xf numFmtId="0" fontId="43" fillId="0" borderId="23" xfId="98" applyFont="1" applyFill="1" applyBorder="1" applyAlignment="1">
      <alignment horizontal="center"/>
    </xf>
    <xf numFmtId="0" fontId="43" fillId="26" borderId="24" xfId="98" applyFont="1" applyFill="1" applyBorder="1" applyAlignment="1">
      <alignment horizontal="center"/>
    </xf>
    <xf numFmtId="0" fontId="38" fillId="26" borderId="23" xfId="98" applyFont="1" applyFill="1" applyBorder="1" applyAlignment="1">
      <alignment horizontal="center"/>
    </xf>
    <xf numFmtId="0" fontId="41" fillId="26" borderId="25" xfId="98" applyFont="1" applyFill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9" fillId="27" borderId="27" xfId="98" applyFont="1" applyFill="1" applyBorder="1" applyAlignment="1" applyProtection="1">
      <alignment horizontal="center"/>
      <protection locked="0"/>
    </xf>
    <xf numFmtId="0" fontId="39" fillId="0" borderId="28" xfId="98" applyFont="1" applyFill="1" applyBorder="1" applyAlignment="1">
      <alignment horizontal="center"/>
    </xf>
    <xf numFmtId="0" fontId="39" fillId="26" borderId="6" xfId="98" applyFont="1" applyFill="1" applyBorder="1" applyAlignment="1">
      <alignment horizontal="center"/>
    </xf>
    <xf numFmtId="0" fontId="41" fillId="0" borderId="28" xfId="98" applyFont="1" applyFill="1" applyBorder="1" applyAlignment="1">
      <alignment horizontal="center"/>
    </xf>
    <xf numFmtId="0" fontId="41" fillId="26" borderId="6" xfId="98" applyFont="1" applyFill="1" applyBorder="1" applyAlignment="1">
      <alignment horizontal="center"/>
    </xf>
    <xf numFmtId="0" fontId="39" fillId="26" borderId="26" xfId="98" applyFont="1" applyFill="1" applyBorder="1" applyAlignment="1">
      <alignment horizontal="center"/>
    </xf>
    <xf numFmtId="0" fontId="41" fillId="26" borderId="5" xfId="98" applyFont="1" applyFill="1" applyBorder="1" applyAlignment="1">
      <alignment horizontal="center"/>
    </xf>
    <xf numFmtId="0" fontId="14" fillId="26" borderId="0" xfId="88" applyFont="1" applyFill="1" applyBorder="1" applyAlignment="1">
      <alignment horizontal="center"/>
    </xf>
    <xf numFmtId="0" fontId="39" fillId="26" borderId="0" xfId="98" applyFont="1" applyFill="1" applyBorder="1" applyAlignment="1" applyProtection="1">
      <alignment horizontal="center"/>
      <protection locked="0"/>
    </xf>
    <xf numFmtId="0" fontId="39" fillId="26" borderId="0" xfId="98" applyFont="1" applyFill="1" applyBorder="1" applyAlignment="1">
      <alignment horizontal="center"/>
    </xf>
    <xf numFmtId="0" fontId="41" fillId="26" borderId="0" xfId="98" applyFont="1" applyFill="1" applyBorder="1" applyAlignment="1">
      <alignment horizontal="center"/>
    </xf>
    <xf numFmtId="0" fontId="14" fillId="26" borderId="0" xfId="0" applyFont="1" applyFill="1"/>
    <xf numFmtId="0" fontId="0" fillId="26" borderId="0" xfId="0" applyFill="1"/>
    <xf numFmtId="0" fontId="14" fillId="0" borderId="0" xfId="0" applyFont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6" fillId="0" borderId="16" xfId="47" applyFont="1" applyBorder="1" applyAlignment="1">
      <alignment horizontal="center"/>
    </xf>
    <xf numFmtId="0" fontId="38" fillId="0" borderId="0" xfId="0" applyFont="1" applyAlignment="1">
      <alignment horizontal="center"/>
    </xf>
    <xf numFmtId="0" fontId="16" fillId="0" borderId="16" xfId="91" applyFont="1" applyBorder="1" applyAlignment="1">
      <alignment horizontal="center"/>
    </xf>
    <xf numFmtId="0" fontId="16" fillId="0" borderId="16" xfId="92" applyFont="1" applyBorder="1" applyAlignment="1">
      <alignment horizontal="center"/>
    </xf>
    <xf numFmtId="0" fontId="16" fillId="0" borderId="16" xfId="93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38" fillId="0" borderId="18" xfId="98" applyFont="1" applyFill="1" applyBorder="1" applyAlignment="1">
      <alignment horizontal="center" vertical="center" wrapText="1"/>
    </xf>
    <xf numFmtId="0" fontId="38" fillId="0" borderId="19" xfId="98" applyFont="1" applyFill="1" applyBorder="1" applyAlignment="1">
      <alignment horizontal="center" vertical="center" wrapText="1"/>
    </xf>
    <xf numFmtId="0" fontId="38" fillId="0" borderId="20" xfId="98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44" fillId="0" borderId="29" xfId="0" applyFont="1" applyBorder="1" applyAlignment="1">
      <alignment horizontal="center" vertical="top" wrapText="1"/>
    </xf>
    <xf numFmtId="0" fontId="44" fillId="26" borderId="30" xfId="0" applyFont="1" applyFill="1" applyBorder="1" applyAlignment="1">
      <alignment horizontal="center"/>
    </xf>
    <xf numFmtId="0" fontId="44" fillId="26" borderId="31" xfId="0" applyFont="1" applyFill="1" applyBorder="1" applyAlignment="1">
      <alignment horizontal="center"/>
    </xf>
    <xf numFmtId="0" fontId="44" fillId="26" borderId="3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40" fillId="26" borderId="0" xfId="0" applyFont="1" applyFill="1" applyBorder="1" applyAlignment="1">
      <alignment horizontal="center"/>
    </xf>
    <xf numFmtId="0" fontId="36" fillId="0" borderId="17" xfId="0" applyFont="1" applyBorder="1" applyAlignment="1">
      <alignment horizontal="center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ITB730-16080%20Housekeeping%20Attendants%20at%20Conrad%20N%20Hilton%20College/Evaluation%20Matrix%20ITB%20730-16080%20Housekeeping%20Attend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ITB 730-16080 Housekeeping Attendants</v>
          </cell>
        </row>
      </sheetData>
      <sheetData sheetId="1">
        <row r="4">
          <cell r="A4" t="str">
            <v>All Forces Technology &amp; Administrative Support</v>
          </cell>
        </row>
        <row r="5">
          <cell r="A5" t="str">
            <v>First Choice Temporary Services</v>
          </cell>
        </row>
        <row r="6">
          <cell r="A6" t="str">
            <v>Labor Force Staffing</v>
          </cell>
        </row>
        <row r="7">
          <cell r="A7" t="str">
            <v>Metroclean</v>
          </cell>
        </row>
        <row r="8">
          <cell r="A8" t="str">
            <v>Palacious Marine Industrial</v>
          </cell>
        </row>
        <row r="9">
          <cell r="A9" t="str">
            <v>Scott Development, LLC</v>
          </cell>
        </row>
        <row r="10">
          <cell r="A10" t="str">
            <v>The Severson Group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C2" sqref="C2:G2"/>
    </sheetView>
  </sheetViews>
  <sheetFormatPr defaultRowHeight="12.75" x14ac:dyDescent="0.2"/>
  <sheetData>
    <row r="1" spans="1:12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12" ht="15.75" x14ac:dyDescent="0.25">
      <c r="A2" s="14"/>
      <c r="B2" s="13"/>
      <c r="C2" s="69" t="s">
        <v>5</v>
      </c>
      <c r="D2" s="69"/>
      <c r="E2" s="69"/>
      <c r="F2" s="69"/>
      <c r="G2" s="69"/>
      <c r="H2" s="13"/>
      <c r="I2" s="12"/>
    </row>
    <row r="3" spans="1:12" ht="15" x14ac:dyDescent="0.25">
      <c r="A3" s="70" t="s">
        <v>12</v>
      </c>
      <c r="B3" s="70"/>
      <c r="C3" s="70"/>
      <c r="D3" s="70"/>
      <c r="E3" s="15" t="s">
        <v>13</v>
      </c>
      <c r="F3" s="17" t="s">
        <v>14</v>
      </c>
      <c r="G3" s="17" t="s">
        <v>15</v>
      </c>
      <c r="H3" s="29" t="s">
        <v>16</v>
      </c>
      <c r="I3" s="16" t="s">
        <v>17</v>
      </c>
    </row>
    <row r="4" spans="1:12" x14ac:dyDescent="0.2">
      <c r="A4" s="71" t="s">
        <v>22</v>
      </c>
      <c r="B4" s="71"/>
      <c r="C4" s="71"/>
      <c r="D4" s="71"/>
      <c r="E4" s="33">
        <v>0</v>
      </c>
      <c r="F4" s="33">
        <v>6</v>
      </c>
      <c r="G4" s="33">
        <v>9</v>
      </c>
      <c r="H4" s="33">
        <v>4</v>
      </c>
      <c r="I4" s="28">
        <f>SUM(E4:H4)</f>
        <v>19</v>
      </c>
    </row>
    <row r="5" spans="1:12" x14ac:dyDescent="0.2">
      <c r="A5" s="71" t="s">
        <v>23</v>
      </c>
      <c r="B5" s="71"/>
      <c r="C5" s="71"/>
      <c r="D5" s="71"/>
      <c r="E5" s="33">
        <v>0</v>
      </c>
      <c r="F5" s="33">
        <v>15</v>
      </c>
      <c r="G5" s="33">
        <v>15</v>
      </c>
      <c r="H5" s="33">
        <v>8</v>
      </c>
      <c r="I5" s="28">
        <f t="shared" ref="I5:I10" si="0">SUM(E5:H5)</f>
        <v>38</v>
      </c>
      <c r="L5" s="27"/>
    </row>
    <row r="6" spans="1:12" x14ac:dyDescent="0.2">
      <c r="A6" s="71" t="s">
        <v>24</v>
      </c>
      <c r="B6" s="71"/>
      <c r="C6" s="71"/>
      <c r="D6" s="71"/>
      <c r="E6" s="33">
        <v>0</v>
      </c>
      <c r="F6" s="33">
        <v>9</v>
      </c>
      <c r="G6" s="33">
        <v>9</v>
      </c>
      <c r="H6" s="33">
        <v>6</v>
      </c>
      <c r="I6" s="28">
        <f t="shared" si="0"/>
        <v>24</v>
      </c>
      <c r="L6" s="27"/>
    </row>
    <row r="7" spans="1:12" x14ac:dyDescent="0.2">
      <c r="A7" s="71" t="s">
        <v>25</v>
      </c>
      <c r="B7" s="71"/>
      <c r="C7" s="71"/>
      <c r="D7" s="71"/>
      <c r="E7" s="33">
        <v>0</v>
      </c>
      <c r="F7" s="33">
        <v>12</v>
      </c>
      <c r="G7" s="33">
        <v>9</v>
      </c>
      <c r="H7" s="33">
        <v>6</v>
      </c>
      <c r="I7" s="28">
        <f t="shared" si="0"/>
        <v>27</v>
      </c>
    </row>
    <row r="8" spans="1:12" x14ac:dyDescent="0.2">
      <c r="A8" s="71" t="s">
        <v>26</v>
      </c>
      <c r="B8" s="71"/>
      <c r="C8" s="71"/>
      <c r="D8" s="71"/>
      <c r="E8" s="33">
        <v>0</v>
      </c>
      <c r="F8" s="33">
        <v>9</v>
      </c>
      <c r="G8" s="33">
        <v>6</v>
      </c>
      <c r="H8" s="33">
        <v>6</v>
      </c>
      <c r="I8" s="28">
        <f t="shared" si="0"/>
        <v>21</v>
      </c>
    </row>
    <row r="9" spans="1:12" x14ac:dyDescent="0.2">
      <c r="A9" s="71" t="s">
        <v>27</v>
      </c>
      <c r="B9" s="71"/>
      <c r="C9" s="71"/>
      <c r="D9" s="71"/>
      <c r="E9" s="33">
        <v>0</v>
      </c>
      <c r="F9" s="33">
        <v>6</v>
      </c>
      <c r="G9" s="33">
        <v>6</v>
      </c>
      <c r="H9" s="33">
        <v>4</v>
      </c>
      <c r="I9" s="28">
        <f t="shared" si="0"/>
        <v>16</v>
      </c>
    </row>
    <row r="10" spans="1:12" x14ac:dyDescent="0.2">
      <c r="A10" s="71" t="s">
        <v>28</v>
      </c>
      <c r="B10" s="71"/>
      <c r="C10" s="71"/>
      <c r="D10" s="71"/>
      <c r="E10" s="33">
        <v>0</v>
      </c>
      <c r="F10" s="33">
        <v>9</v>
      </c>
      <c r="G10" s="33">
        <v>9</v>
      </c>
      <c r="H10" s="33">
        <v>6</v>
      </c>
      <c r="I10" s="28">
        <f t="shared" si="0"/>
        <v>24</v>
      </c>
    </row>
  </sheetData>
  <mergeCells count="10">
    <mergeCell ref="A9:D9"/>
    <mergeCell ref="A10:D10"/>
    <mergeCell ref="A6:D6"/>
    <mergeCell ref="A5:D5"/>
    <mergeCell ref="A7:D7"/>
    <mergeCell ref="A1:I1"/>
    <mergeCell ref="C2:G2"/>
    <mergeCell ref="A3:D3"/>
    <mergeCell ref="A4:D4"/>
    <mergeCell ref="A8:D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J24" sqref="J24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26.25" customHeight="1" x14ac:dyDescent="0.2">
      <c r="A2" s="76" t="str">
        <f>Technical!A2</f>
        <v>ITB 730-16080 Housekeeping Attendants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31" t="s">
        <v>21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All Forces Technology &amp; Administrative Support</v>
      </c>
      <c r="B5" s="9">
        <f>Technical!B5</f>
        <v>19</v>
      </c>
      <c r="C5" s="9">
        <f>Technical!C5</f>
        <v>8</v>
      </c>
      <c r="D5" s="9">
        <f>Technical!D5</f>
        <v>19</v>
      </c>
      <c r="E5" s="9">
        <f>Technical!E5</f>
        <v>13</v>
      </c>
      <c r="F5" s="9">
        <f>Technical!F5</f>
        <v>8</v>
      </c>
      <c r="G5" s="9">
        <f>Technical!G5</f>
        <v>8</v>
      </c>
      <c r="H5" s="9">
        <f>Technical!H5</f>
        <v>14.6</v>
      </c>
      <c r="I5" s="9">
        <f>AVERAGE(B5:H5)</f>
        <v>12.799999999999999</v>
      </c>
      <c r="J5" s="32">
        <f>'Non-Technical'!C5</f>
        <v>16.799999999999997</v>
      </c>
      <c r="K5" s="9">
        <f t="shared" ref="K5:K7" si="0">I5+J5</f>
        <v>29.599999999999994</v>
      </c>
      <c r="L5" s="10">
        <f>RANK(K5,$K$5:$K$11,0)</f>
        <v>7</v>
      </c>
    </row>
    <row r="6" spans="1:12" ht="16.5" customHeight="1" x14ac:dyDescent="0.2">
      <c r="A6" s="8" t="str">
        <f>'7'!A5:D5</f>
        <v>First Choice Temporary Services</v>
      </c>
      <c r="B6" s="9">
        <f>Technical!B6</f>
        <v>38</v>
      </c>
      <c r="C6" s="9">
        <f>Technical!C6</f>
        <v>35</v>
      </c>
      <c r="D6" s="9">
        <f>Technical!D6</f>
        <v>36</v>
      </c>
      <c r="E6" s="9">
        <f>Technical!E6</f>
        <v>33</v>
      </c>
      <c r="F6" s="9">
        <f>Technical!F6</f>
        <v>32</v>
      </c>
      <c r="G6" s="9">
        <f>Technical!G6</f>
        <v>38</v>
      </c>
      <c r="H6" s="9">
        <f>Technical!H6</f>
        <v>35.700000000000003</v>
      </c>
      <c r="I6" s="9">
        <f>AVERAGE(B6:H6)</f>
        <v>35.385714285714286</v>
      </c>
      <c r="J6" s="32">
        <f>'Non-Technical'!C6</f>
        <v>54</v>
      </c>
      <c r="K6" s="9">
        <f t="shared" si="0"/>
        <v>89.385714285714286</v>
      </c>
      <c r="L6" s="10">
        <f t="shared" ref="L6:L11" si="1">RANK(K6,$K$5:$K$11,0)</f>
        <v>1</v>
      </c>
    </row>
    <row r="7" spans="1:12" ht="16.5" customHeight="1" x14ac:dyDescent="0.2">
      <c r="A7" s="8" t="str">
        <f>'7'!A6:D6</f>
        <v>Labor Force Staffing</v>
      </c>
      <c r="B7" s="9">
        <f>Technical!B7</f>
        <v>24</v>
      </c>
      <c r="C7" s="9">
        <f>Technical!C7</f>
        <v>25.2</v>
      </c>
      <c r="D7" s="9">
        <f>Technical!D7</f>
        <v>23</v>
      </c>
      <c r="E7" s="9">
        <f>Technical!E7</f>
        <v>30</v>
      </c>
      <c r="F7" s="9">
        <f>Technical!F7</f>
        <v>24</v>
      </c>
      <c r="G7" s="9">
        <f>Technical!G7</f>
        <v>18</v>
      </c>
      <c r="H7" s="9">
        <f>Technical!H7</f>
        <v>24</v>
      </c>
      <c r="I7" s="9">
        <f>AVERAGE(B7:H7)</f>
        <v>24.028571428571428</v>
      </c>
      <c r="J7" s="32">
        <f>'Non-Technical'!C7</f>
        <v>36</v>
      </c>
      <c r="K7" s="9">
        <f t="shared" si="0"/>
        <v>60.028571428571425</v>
      </c>
      <c r="L7" s="10">
        <f t="shared" si="1"/>
        <v>5</v>
      </c>
    </row>
    <row r="8" spans="1:12" x14ac:dyDescent="0.2">
      <c r="A8" s="8" t="str">
        <f>'7'!A7:D7</f>
        <v>Metroclean</v>
      </c>
      <c r="B8" s="9">
        <f>Technical!B8</f>
        <v>27</v>
      </c>
      <c r="C8" s="9">
        <f>Technical!C8</f>
        <v>21.7</v>
      </c>
      <c r="D8" s="9">
        <f>Technical!D8</f>
        <v>27</v>
      </c>
      <c r="E8" s="9">
        <f>Technical!E8</f>
        <v>28.5</v>
      </c>
      <c r="F8" s="9">
        <f>Technical!F8</f>
        <v>26</v>
      </c>
      <c r="G8" s="9">
        <f>Technical!G8</f>
        <v>24</v>
      </c>
      <c r="H8" s="9">
        <f>Technical!H8</f>
        <v>29.5</v>
      </c>
      <c r="I8" s="9">
        <f t="shared" ref="I8:I11" si="2">AVERAGE(B8:H8)</f>
        <v>26.24285714285714</v>
      </c>
      <c r="J8" s="32">
        <f>'Non-Technical'!C8</f>
        <v>42</v>
      </c>
      <c r="K8" s="9">
        <f t="shared" ref="K8:K11" si="3">I8+J8</f>
        <v>68.242857142857133</v>
      </c>
      <c r="L8" s="10">
        <f t="shared" si="1"/>
        <v>3</v>
      </c>
    </row>
    <row r="9" spans="1:12" x14ac:dyDescent="0.2">
      <c r="A9" s="8" t="str">
        <f>'7'!A8:D8</f>
        <v>Palacious Marine Industrial</v>
      </c>
      <c r="B9" s="9">
        <f>Technical!B9</f>
        <v>21</v>
      </c>
      <c r="C9" s="9">
        <f>Technical!C9</f>
        <v>19.7</v>
      </c>
      <c r="D9" s="9">
        <f>Technical!D9</f>
        <v>24</v>
      </c>
      <c r="E9" s="9">
        <f>Technical!E9</f>
        <v>13</v>
      </c>
      <c r="F9" s="9">
        <f>Technical!F9</f>
        <v>8</v>
      </c>
      <c r="G9" s="9">
        <f>Technical!G9</f>
        <v>14</v>
      </c>
      <c r="H9" s="9">
        <f>Technical!H9</f>
        <v>17</v>
      </c>
      <c r="I9" s="9">
        <f t="shared" si="2"/>
        <v>16.671428571428571</v>
      </c>
      <c r="J9" s="32">
        <f>'Non-Technical'!C9</f>
        <v>50.400000000000006</v>
      </c>
      <c r="K9" s="9">
        <f t="shared" si="3"/>
        <v>67.071428571428584</v>
      </c>
      <c r="L9" s="10">
        <f t="shared" si="1"/>
        <v>4</v>
      </c>
    </row>
    <row r="10" spans="1:12" x14ac:dyDescent="0.2">
      <c r="A10" s="8" t="str">
        <f>'7'!A9:D9</f>
        <v>Scott Development, LLC</v>
      </c>
      <c r="B10" s="9">
        <f>Technical!B10</f>
        <v>16</v>
      </c>
      <c r="C10" s="9">
        <f>Technical!C10</f>
        <v>19.7</v>
      </c>
      <c r="D10" s="9">
        <f>Technical!D10</f>
        <v>18</v>
      </c>
      <c r="E10" s="9">
        <f>Technical!E10</f>
        <v>16.5</v>
      </c>
      <c r="F10" s="9">
        <f>Technical!F10</f>
        <v>19</v>
      </c>
      <c r="G10" s="9">
        <f>Technical!G10</f>
        <v>16</v>
      </c>
      <c r="H10" s="9">
        <f>Technical!H10</f>
        <v>16.7</v>
      </c>
      <c r="I10" s="9">
        <f t="shared" si="2"/>
        <v>17.414285714285715</v>
      </c>
      <c r="J10" s="32">
        <f>'Non-Technical'!C10</f>
        <v>57.599999999999994</v>
      </c>
      <c r="K10" s="9">
        <f t="shared" si="3"/>
        <v>75.014285714285705</v>
      </c>
      <c r="L10" s="10">
        <f t="shared" si="1"/>
        <v>2</v>
      </c>
    </row>
    <row r="11" spans="1:12" x14ac:dyDescent="0.2">
      <c r="A11" s="8" t="str">
        <f>'7'!A10:D10</f>
        <v>The Severson Group</v>
      </c>
      <c r="B11" s="9">
        <f>Technical!B11</f>
        <v>24</v>
      </c>
      <c r="C11" s="9">
        <f>Technical!C11</f>
        <v>17.2</v>
      </c>
      <c r="D11" s="9">
        <f>Technical!D11</f>
        <v>21</v>
      </c>
      <c r="E11" s="9">
        <f>Technical!E11</f>
        <v>28</v>
      </c>
      <c r="F11" s="9">
        <f>Technical!F11</f>
        <v>14</v>
      </c>
      <c r="G11" s="9">
        <f>Technical!G11</f>
        <v>8</v>
      </c>
      <c r="H11" s="9">
        <f>Technical!H11</f>
        <v>26.6</v>
      </c>
      <c r="I11" s="9">
        <f t="shared" si="2"/>
        <v>19.828571428571429</v>
      </c>
      <c r="J11" s="32">
        <f>'Non-Technical'!C11</f>
        <v>12</v>
      </c>
      <c r="K11" s="9">
        <f t="shared" si="3"/>
        <v>31.828571428571429</v>
      </c>
      <c r="L11" s="10">
        <f t="shared" si="1"/>
        <v>6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4" workbookViewId="0">
      <selection activeCell="F15" sqref="F15"/>
    </sheetView>
  </sheetViews>
  <sheetFormatPr defaultRowHeight="12.75" x14ac:dyDescent="0.2"/>
  <cols>
    <col min="1" max="1" width="2" style="27" customWidth="1"/>
    <col min="2" max="2" width="41.42578125" style="27" bestFit="1" customWidth="1"/>
    <col min="3" max="3" width="12" style="27" customWidth="1"/>
    <col min="4" max="5" width="10.7109375" style="27" customWidth="1"/>
    <col min="6" max="6" width="12.140625" style="27" customWidth="1"/>
    <col min="7" max="8" width="10.42578125" style="27" customWidth="1"/>
    <col min="9" max="9" width="11.42578125" style="27" customWidth="1"/>
    <col min="10" max="11" width="9" style="27" customWidth="1"/>
    <col min="12" max="12" width="11.42578125" style="27" customWidth="1"/>
    <col min="13" max="14" width="10" style="27" customWidth="1"/>
    <col min="15" max="16384" width="9.140625" style="27"/>
  </cols>
  <sheetData>
    <row r="1" spans="2:16" ht="15.75" x14ac:dyDescent="0.25">
      <c r="B1" s="94" t="s">
        <v>30</v>
      </c>
      <c r="C1" s="94"/>
      <c r="D1" s="94"/>
      <c r="E1" s="40" t="str">
        <f>[1]Cover!A6</f>
        <v>ITB 730-16080 Housekeeping Attendants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2:16" ht="15.75" customHeight="1" x14ac:dyDescent="0.25">
      <c r="C2" s="40"/>
      <c r="D2" s="40"/>
      <c r="E2" s="40"/>
      <c r="F2" s="40"/>
      <c r="G2" s="40"/>
    </row>
    <row r="3" spans="2:16" ht="15" customHeight="1" x14ac:dyDescent="0.2">
      <c r="B3" s="41" t="s">
        <v>31</v>
      </c>
      <c r="C3" s="95">
        <f>[1]Cover!E13</f>
        <v>0</v>
      </c>
      <c r="D3" s="95"/>
      <c r="E3" s="95"/>
      <c r="F3" s="95"/>
    </row>
    <row r="4" spans="2:16" ht="15" customHeight="1" x14ac:dyDescent="0.2">
      <c r="F4" s="1"/>
    </row>
    <row r="5" spans="2:16" ht="16.5" thickBot="1" x14ac:dyDescent="0.3">
      <c r="B5" s="1"/>
      <c r="C5" s="96" t="s">
        <v>32</v>
      </c>
      <c r="D5" s="96"/>
      <c r="E5" s="96"/>
      <c r="F5" s="96" t="s">
        <v>14</v>
      </c>
      <c r="G5" s="96"/>
      <c r="H5" s="96"/>
      <c r="I5" s="96" t="s">
        <v>15</v>
      </c>
      <c r="J5" s="96"/>
      <c r="K5" s="96"/>
      <c r="L5" s="96" t="s">
        <v>16</v>
      </c>
      <c r="M5" s="96"/>
      <c r="N5" s="96"/>
    </row>
    <row r="6" spans="2:16" ht="108" customHeight="1" x14ac:dyDescent="0.2">
      <c r="B6" s="42"/>
      <c r="C6" s="86" t="s">
        <v>50</v>
      </c>
      <c r="D6" s="87"/>
      <c r="E6" s="88"/>
      <c r="F6" s="86" t="s">
        <v>33</v>
      </c>
      <c r="G6" s="87"/>
      <c r="H6" s="88"/>
      <c r="I6" s="86" t="s">
        <v>34</v>
      </c>
      <c r="J6" s="87"/>
      <c r="K6" s="88"/>
      <c r="L6" s="86" t="s">
        <v>35</v>
      </c>
      <c r="M6" s="87"/>
      <c r="N6" s="87"/>
      <c r="O6" s="43" t="s">
        <v>36</v>
      </c>
    </row>
    <row r="7" spans="2:16" x14ac:dyDescent="0.2">
      <c r="B7" s="44" t="s">
        <v>12</v>
      </c>
      <c r="C7" s="45" t="s">
        <v>37</v>
      </c>
      <c r="D7" s="46" t="s">
        <v>38</v>
      </c>
      <c r="E7" s="47" t="s">
        <v>39</v>
      </c>
      <c r="F7" s="48" t="s">
        <v>37</v>
      </c>
      <c r="G7" s="49" t="s">
        <v>38</v>
      </c>
      <c r="H7" s="50" t="s">
        <v>39</v>
      </c>
      <c r="I7" s="48" t="s">
        <v>37</v>
      </c>
      <c r="J7" s="49" t="s">
        <v>38</v>
      </c>
      <c r="K7" s="50" t="s">
        <v>39</v>
      </c>
      <c r="L7" s="45" t="s">
        <v>37</v>
      </c>
      <c r="M7" s="46" t="s">
        <v>38</v>
      </c>
      <c r="N7" s="51" t="s">
        <v>39</v>
      </c>
      <c r="O7" s="52"/>
    </row>
    <row r="8" spans="2:16" x14ac:dyDescent="0.2">
      <c r="B8" s="53" t="str">
        <f>'[1]RFP Submittal'!A4</f>
        <v>All Forces Technology &amp; Administrative Support</v>
      </c>
      <c r="C8" s="54"/>
      <c r="D8" s="55">
        <v>12</v>
      </c>
      <c r="E8" s="56">
        <f>C8*D8</f>
        <v>0</v>
      </c>
      <c r="F8" s="54"/>
      <c r="G8" s="57">
        <v>3</v>
      </c>
      <c r="H8" s="58">
        <f>F8*G8</f>
        <v>0</v>
      </c>
      <c r="I8" s="54"/>
      <c r="J8" s="57">
        <v>3</v>
      </c>
      <c r="K8" s="58">
        <f>I8*J8</f>
        <v>0</v>
      </c>
      <c r="L8" s="54"/>
      <c r="M8" s="55">
        <v>2</v>
      </c>
      <c r="N8" s="59">
        <f>L8*M8</f>
        <v>0</v>
      </c>
      <c r="O8" s="52">
        <f>N8+K8+H8+E8</f>
        <v>0</v>
      </c>
    </row>
    <row r="9" spans="2:16" x14ac:dyDescent="0.2">
      <c r="B9" s="53" t="str">
        <f>'[1]RFP Submittal'!A5</f>
        <v>First Choice Temporary Services</v>
      </c>
      <c r="C9" s="54"/>
      <c r="D9" s="55">
        <v>12</v>
      </c>
      <c r="E9" s="56">
        <f t="shared" ref="E9:E12" si="0">C9*D9</f>
        <v>0</v>
      </c>
      <c r="F9" s="54"/>
      <c r="G9" s="57">
        <v>3</v>
      </c>
      <c r="H9" s="58">
        <f t="shared" ref="H9:H12" si="1">F9*G9</f>
        <v>0</v>
      </c>
      <c r="I9" s="54"/>
      <c r="J9" s="57">
        <v>3</v>
      </c>
      <c r="K9" s="58">
        <f t="shared" ref="K9:K12" si="2">I9*J9</f>
        <v>0</v>
      </c>
      <c r="L9" s="54"/>
      <c r="M9" s="55">
        <v>2</v>
      </c>
      <c r="N9" s="59">
        <f t="shared" ref="N9:N12" si="3">L9*M9</f>
        <v>0</v>
      </c>
      <c r="O9" s="52">
        <f t="shared" ref="O9:O13" si="4">N9+K9+H9+E9</f>
        <v>0</v>
      </c>
    </row>
    <row r="10" spans="2:16" x14ac:dyDescent="0.2">
      <c r="B10" s="53" t="str">
        <f>'[1]RFP Submittal'!A6</f>
        <v>Labor Force Staffing</v>
      </c>
      <c r="C10" s="54"/>
      <c r="D10" s="55">
        <v>12</v>
      </c>
      <c r="E10" s="56">
        <f t="shared" si="0"/>
        <v>0</v>
      </c>
      <c r="F10" s="54"/>
      <c r="G10" s="57">
        <v>3</v>
      </c>
      <c r="H10" s="58">
        <f t="shared" si="1"/>
        <v>0</v>
      </c>
      <c r="I10" s="54"/>
      <c r="J10" s="57">
        <v>3</v>
      </c>
      <c r="K10" s="58">
        <f t="shared" si="2"/>
        <v>0</v>
      </c>
      <c r="L10" s="54"/>
      <c r="M10" s="55">
        <v>2</v>
      </c>
      <c r="N10" s="59">
        <f t="shared" si="3"/>
        <v>0</v>
      </c>
      <c r="O10" s="52">
        <f t="shared" si="4"/>
        <v>0</v>
      </c>
    </row>
    <row r="11" spans="2:16" x14ac:dyDescent="0.2">
      <c r="B11" s="53" t="str">
        <f>'[1]RFP Submittal'!A7</f>
        <v>Metroclean</v>
      </c>
      <c r="C11" s="54"/>
      <c r="D11" s="55">
        <v>12</v>
      </c>
      <c r="E11" s="56">
        <f t="shared" si="0"/>
        <v>0</v>
      </c>
      <c r="F11" s="54"/>
      <c r="G11" s="57">
        <v>3</v>
      </c>
      <c r="H11" s="58">
        <f t="shared" si="1"/>
        <v>0</v>
      </c>
      <c r="I11" s="54"/>
      <c r="J11" s="57">
        <v>3</v>
      </c>
      <c r="K11" s="58">
        <f t="shared" si="2"/>
        <v>0</v>
      </c>
      <c r="L11" s="54"/>
      <c r="M11" s="55">
        <v>2</v>
      </c>
      <c r="N11" s="59">
        <f t="shared" si="3"/>
        <v>0</v>
      </c>
      <c r="O11" s="52">
        <f t="shared" si="4"/>
        <v>0</v>
      </c>
    </row>
    <row r="12" spans="2:16" x14ac:dyDescent="0.2">
      <c r="B12" s="53" t="str">
        <f>'[1]RFP Submittal'!A8</f>
        <v>Palacious Marine Industrial</v>
      </c>
      <c r="C12" s="54"/>
      <c r="D12" s="55">
        <v>12</v>
      </c>
      <c r="E12" s="56">
        <f t="shared" si="0"/>
        <v>0</v>
      </c>
      <c r="F12" s="54"/>
      <c r="G12" s="57">
        <v>3</v>
      </c>
      <c r="H12" s="58">
        <f t="shared" si="1"/>
        <v>0</v>
      </c>
      <c r="I12" s="54"/>
      <c r="J12" s="57">
        <v>3</v>
      </c>
      <c r="K12" s="58">
        <f t="shared" si="2"/>
        <v>0</v>
      </c>
      <c r="L12" s="54"/>
      <c r="M12" s="55">
        <v>2</v>
      </c>
      <c r="N12" s="59">
        <f t="shared" si="3"/>
        <v>0</v>
      </c>
      <c r="O12" s="52">
        <f t="shared" si="4"/>
        <v>0</v>
      </c>
    </row>
    <row r="13" spans="2:16" x14ac:dyDescent="0.2">
      <c r="B13" s="53" t="str">
        <f>'[1]RFP Submittal'!A9</f>
        <v>Scott Development, LLC</v>
      </c>
      <c r="C13" s="54"/>
      <c r="D13" s="55">
        <v>12</v>
      </c>
      <c r="E13" s="56">
        <f>C13*D13</f>
        <v>0</v>
      </c>
      <c r="F13" s="54"/>
      <c r="G13" s="57">
        <v>3</v>
      </c>
      <c r="H13" s="58">
        <f>F13*G13</f>
        <v>0</v>
      </c>
      <c r="I13" s="54"/>
      <c r="J13" s="57">
        <v>3</v>
      </c>
      <c r="K13" s="58">
        <f>I13*J13</f>
        <v>0</v>
      </c>
      <c r="L13" s="54"/>
      <c r="M13" s="55">
        <v>2</v>
      </c>
      <c r="N13" s="59">
        <f>L13*M13</f>
        <v>0</v>
      </c>
      <c r="O13" s="52">
        <f t="shared" si="4"/>
        <v>0</v>
      </c>
    </row>
    <row r="14" spans="2:16" x14ac:dyDescent="0.2">
      <c r="B14" s="53" t="str">
        <f>'[1]RFP Submittal'!A10</f>
        <v>The Severson Group</v>
      </c>
      <c r="C14" s="54"/>
      <c r="D14" s="55">
        <v>12</v>
      </c>
      <c r="E14" s="56">
        <f t="shared" ref="E14" si="5">C14*D14</f>
        <v>0</v>
      </c>
      <c r="F14" s="54"/>
      <c r="G14" s="57">
        <v>3</v>
      </c>
      <c r="H14" s="58">
        <f t="shared" ref="H14" si="6">F14*G14</f>
        <v>0</v>
      </c>
      <c r="I14" s="54"/>
      <c r="J14" s="57">
        <v>3</v>
      </c>
      <c r="K14" s="58">
        <f t="shared" ref="K14" si="7">I14*J14</f>
        <v>0</v>
      </c>
      <c r="L14" s="54"/>
      <c r="M14" s="55">
        <v>2</v>
      </c>
      <c r="N14" s="59">
        <f t="shared" ref="N14" si="8">L14*M14</f>
        <v>0</v>
      </c>
      <c r="O14" s="60">
        <f>N14+K14+H14+E14</f>
        <v>0</v>
      </c>
    </row>
    <row r="15" spans="2:16" s="66" customFormat="1" x14ac:dyDescent="0.2">
      <c r="B15" s="61"/>
      <c r="C15" s="62"/>
      <c r="D15" s="63"/>
      <c r="E15" s="63"/>
      <c r="F15" s="62"/>
      <c r="G15" s="64"/>
      <c r="H15" s="64"/>
      <c r="I15" s="65"/>
      <c r="J15" s="65"/>
      <c r="K15" s="65"/>
      <c r="L15" s="65"/>
      <c r="M15" s="65"/>
      <c r="N15" s="65"/>
      <c r="O15" s="65"/>
    </row>
    <row r="16" spans="2:16" x14ac:dyDescent="0.2">
      <c r="B16" s="89" t="s">
        <v>40</v>
      </c>
      <c r="C16" s="89"/>
      <c r="D16" s="89"/>
      <c r="E16" s="89"/>
      <c r="F16" s="67"/>
      <c r="G16" s="67" t="s">
        <v>41</v>
      </c>
      <c r="H16" s="67"/>
      <c r="I16" s="67"/>
      <c r="J16" s="67"/>
      <c r="K16" s="67"/>
      <c r="L16" s="67"/>
      <c r="M16" s="67"/>
      <c r="N16" s="67"/>
      <c r="O16" s="67"/>
    </row>
    <row r="17" spans="2:15" x14ac:dyDescent="0.2">
      <c r="B17" s="89"/>
      <c r="C17" s="89"/>
      <c r="D17" s="89"/>
      <c r="E17" s="89"/>
      <c r="F17" s="67"/>
      <c r="G17" s="67" t="s">
        <v>42</v>
      </c>
      <c r="H17" s="67"/>
      <c r="I17" s="67"/>
      <c r="J17" s="67"/>
      <c r="K17" s="67"/>
      <c r="L17" s="67"/>
      <c r="M17" s="67"/>
      <c r="N17" s="67"/>
      <c r="O17" s="67"/>
    </row>
    <row r="18" spans="2:15" x14ac:dyDescent="0.2">
      <c r="B18" s="89"/>
      <c r="C18" s="89"/>
      <c r="D18" s="89"/>
      <c r="E18" s="89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 ht="13.5" thickBot="1" x14ac:dyDescent="0.25">
      <c r="B19" s="90"/>
      <c r="C19" s="90"/>
      <c r="D19" s="90"/>
      <c r="E19" s="90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 ht="13.5" thickTop="1" x14ac:dyDescent="0.2">
      <c r="B20" s="91" t="s">
        <v>43</v>
      </c>
      <c r="C20" s="92"/>
      <c r="D20" s="92"/>
      <c r="E20" s="93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 x14ac:dyDescent="0.2">
      <c r="B21" s="77" t="s">
        <v>44</v>
      </c>
      <c r="C21" s="78"/>
      <c r="D21" s="78"/>
      <c r="E21" s="79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 x14ac:dyDescent="0.2">
      <c r="B22" s="80" t="s">
        <v>45</v>
      </c>
      <c r="C22" s="81"/>
      <c r="D22" s="81"/>
      <c r="E22" s="82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 x14ac:dyDescent="0.2">
      <c r="B23" s="80" t="s">
        <v>46</v>
      </c>
      <c r="C23" s="81"/>
      <c r="D23" s="81"/>
      <c r="E23" s="82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 x14ac:dyDescent="0.2">
      <c r="B24" s="80" t="s">
        <v>47</v>
      </c>
      <c r="C24" s="81"/>
      <c r="D24" s="81"/>
      <c r="E24" s="82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 x14ac:dyDescent="0.2">
      <c r="B25" s="80" t="s">
        <v>48</v>
      </c>
      <c r="C25" s="81"/>
      <c r="D25" s="81"/>
      <c r="E25" s="82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 ht="13.5" thickBot="1" x14ac:dyDescent="0.25">
      <c r="B26" s="83" t="s">
        <v>49</v>
      </c>
      <c r="C26" s="84"/>
      <c r="D26" s="84"/>
      <c r="E26" s="85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 ht="13.5" thickTop="1" x14ac:dyDescent="0.2"/>
  </sheetData>
  <mergeCells count="18">
    <mergeCell ref="L5:N5"/>
    <mergeCell ref="B1:D1"/>
    <mergeCell ref="C3:F3"/>
    <mergeCell ref="C5:E5"/>
    <mergeCell ref="F5:H5"/>
    <mergeCell ref="I5:K5"/>
    <mergeCell ref="B26:E26"/>
    <mergeCell ref="C6:E6"/>
    <mergeCell ref="F6:H6"/>
    <mergeCell ref="I6:K6"/>
    <mergeCell ref="L6:N6"/>
    <mergeCell ref="B16:E19"/>
    <mergeCell ref="B20:E20"/>
    <mergeCell ref="B21:E21"/>
    <mergeCell ref="B22:E22"/>
    <mergeCell ref="B23:E23"/>
    <mergeCell ref="B24:E24"/>
    <mergeCell ref="B25: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9" ht="15.75" x14ac:dyDescent="0.25">
      <c r="A2" s="14"/>
      <c r="B2" s="13"/>
      <c r="C2" s="69" t="s">
        <v>6</v>
      </c>
      <c r="D2" s="69"/>
      <c r="E2" s="69"/>
      <c r="F2" s="69"/>
      <c r="G2" s="69"/>
      <c r="H2" s="13"/>
      <c r="I2" s="12"/>
    </row>
    <row r="3" spans="1:9" ht="15" x14ac:dyDescent="0.25">
      <c r="A3" s="70" t="s">
        <v>12</v>
      </c>
      <c r="B3" s="70"/>
      <c r="C3" s="70"/>
      <c r="D3" s="70"/>
      <c r="E3" s="15" t="s">
        <v>13</v>
      </c>
      <c r="F3" s="29" t="s">
        <v>14</v>
      </c>
      <c r="G3" s="29" t="s">
        <v>15</v>
      </c>
      <c r="H3" s="30" t="s">
        <v>16</v>
      </c>
      <c r="I3" s="16" t="s">
        <v>17</v>
      </c>
    </row>
    <row r="4" spans="1:9" x14ac:dyDescent="0.2">
      <c r="A4" s="71" t="s">
        <v>22</v>
      </c>
      <c r="B4" s="71"/>
      <c r="C4" s="71"/>
      <c r="D4" s="71"/>
      <c r="E4" s="35">
        <v>0</v>
      </c>
      <c r="F4" s="35">
        <v>3</v>
      </c>
      <c r="G4" s="35">
        <v>3</v>
      </c>
      <c r="H4" s="35">
        <v>2</v>
      </c>
      <c r="I4" s="28">
        <f>SUM(E4:H4)</f>
        <v>8</v>
      </c>
    </row>
    <row r="5" spans="1:9" x14ac:dyDescent="0.2">
      <c r="A5" s="71" t="s">
        <v>23</v>
      </c>
      <c r="B5" s="71"/>
      <c r="C5" s="71"/>
      <c r="D5" s="71"/>
      <c r="E5" s="35">
        <v>0</v>
      </c>
      <c r="F5" s="35">
        <v>13.5</v>
      </c>
      <c r="G5" s="35">
        <v>13.5</v>
      </c>
      <c r="H5" s="35">
        <v>8</v>
      </c>
      <c r="I5" s="28">
        <f t="shared" ref="I5:I10" si="0">SUM(E5:H5)</f>
        <v>35</v>
      </c>
    </row>
    <row r="6" spans="1:9" x14ac:dyDescent="0.2">
      <c r="A6" s="71" t="s">
        <v>24</v>
      </c>
      <c r="B6" s="71"/>
      <c r="C6" s="71"/>
      <c r="D6" s="71"/>
      <c r="E6" s="35">
        <v>0</v>
      </c>
      <c r="F6" s="35">
        <v>10.199999999999999</v>
      </c>
      <c r="G6" s="35">
        <v>9</v>
      </c>
      <c r="H6" s="35">
        <v>6</v>
      </c>
      <c r="I6" s="28">
        <f t="shared" si="0"/>
        <v>25.2</v>
      </c>
    </row>
    <row r="7" spans="1:9" x14ac:dyDescent="0.2">
      <c r="A7" s="71" t="s">
        <v>25</v>
      </c>
      <c r="B7" s="71"/>
      <c r="C7" s="71"/>
      <c r="D7" s="71"/>
      <c r="E7" s="35">
        <v>0</v>
      </c>
      <c r="F7" s="35">
        <v>7.1999999999999993</v>
      </c>
      <c r="G7" s="35">
        <v>7.5</v>
      </c>
      <c r="H7" s="35">
        <v>7</v>
      </c>
      <c r="I7" s="28">
        <f t="shared" si="0"/>
        <v>21.7</v>
      </c>
    </row>
    <row r="8" spans="1:9" x14ac:dyDescent="0.2">
      <c r="A8" s="71" t="s">
        <v>26</v>
      </c>
      <c r="B8" s="71"/>
      <c r="C8" s="71"/>
      <c r="D8" s="71"/>
      <c r="E8" s="35">
        <v>0</v>
      </c>
      <c r="F8" s="35">
        <v>4.1999999999999993</v>
      </c>
      <c r="G8" s="35">
        <v>7.5</v>
      </c>
      <c r="H8" s="35">
        <v>8</v>
      </c>
      <c r="I8" s="28">
        <f t="shared" si="0"/>
        <v>19.7</v>
      </c>
    </row>
    <row r="9" spans="1:9" x14ac:dyDescent="0.2">
      <c r="A9" s="71" t="s">
        <v>27</v>
      </c>
      <c r="B9" s="71"/>
      <c r="C9" s="71"/>
      <c r="D9" s="71"/>
      <c r="E9" s="35">
        <v>0</v>
      </c>
      <c r="F9" s="35">
        <v>4.1999999999999993</v>
      </c>
      <c r="G9" s="35">
        <v>7.5</v>
      </c>
      <c r="H9" s="35">
        <v>8</v>
      </c>
      <c r="I9" s="28">
        <f t="shared" si="0"/>
        <v>19.7</v>
      </c>
    </row>
    <row r="10" spans="1:9" x14ac:dyDescent="0.2">
      <c r="A10" s="71" t="s">
        <v>28</v>
      </c>
      <c r="B10" s="71"/>
      <c r="C10" s="71"/>
      <c r="D10" s="71"/>
      <c r="E10" s="35">
        <v>0</v>
      </c>
      <c r="F10" s="35">
        <v>4.1999999999999993</v>
      </c>
      <c r="G10" s="35">
        <v>9</v>
      </c>
      <c r="H10" s="35">
        <v>4</v>
      </c>
      <c r="I10" s="28">
        <f t="shared" si="0"/>
        <v>17.2</v>
      </c>
    </row>
  </sheetData>
  <mergeCells count="10">
    <mergeCell ref="A9:D9"/>
    <mergeCell ref="A10:D10"/>
    <mergeCell ref="A6:D6"/>
    <mergeCell ref="A5:D5"/>
    <mergeCell ref="A7:D7"/>
    <mergeCell ref="A1:I1"/>
    <mergeCell ref="C2:G2"/>
    <mergeCell ref="A3:D3"/>
    <mergeCell ref="A4:D4"/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9" ht="15.75" x14ac:dyDescent="0.25">
      <c r="A2" s="14"/>
      <c r="B2" s="13"/>
      <c r="C2" s="69" t="s">
        <v>7</v>
      </c>
      <c r="D2" s="69"/>
      <c r="E2" s="69"/>
      <c r="F2" s="69"/>
      <c r="G2" s="69"/>
      <c r="H2" s="13"/>
      <c r="I2" s="12"/>
    </row>
    <row r="3" spans="1:9" ht="15" x14ac:dyDescent="0.25">
      <c r="A3" s="70" t="s">
        <v>12</v>
      </c>
      <c r="B3" s="70"/>
      <c r="C3" s="70"/>
      <c r="D3" s="70"/>
      <c r="E3" s="15" t="s">
        <v>13</v>
      </c>
      <c r="F3" s="29" t="s">
        <v>14</v>
      </c>
      <c r="G3" s="29" t="s">
        <v>15</v>
      </c>
      <c r="H3" s="29" t="s">
        <v>16</v>
      </c>
      <c r="I3" s="16" t="s">
        <v>17</v>
      </c>
    </row>
    <row r="4" spans="1:9" x14ac:dyDescent="0.2">
      <c r="A4" s="71" t="s">
        <v>22</v>
      </c>
      <c r="B4" s="71"/>
      <c r="C4" s="71"/>
      <c r="D4" s="71"/>
      <c r="E4" s="36">
        <v>0</v>
      </c>
      <c r="F4" s="36">
        <v>9</v>
      </c>
      <c r="G4" s="36">
        <v>6</v>
      </c>
      <c r="H4" s="36">
        <v>4</v>
      </c>
      <c r="I4" s="28">
        <f>SUM(E4:H4)</f>
        <v>19</v>
      </c>
    </row>
    <row r="5" spans="1:9" x14ac:dyDescent="0.2">
      <c r="A5" s="71" t="s">
        <v>23</v>
      </c>
      <c r="B5" s="71"/>
      <c r="C5" s="71"/>
      <c r="D5" s="71"/>
      <c r="E5" s="36">
        <v>0</v>
      </c>
      <c r="F5" s="36">
        <v>15</v>
      </c>
      <c r="G5" s="36">
        <v>15</v>
      </c>
      <c r="H5" s="36">
        <v>6</v>
      </c>
      <c r="I5" s="28">
        <f t="shared" ref="I5:I10" si="0">SUM(E5:H5)</f>
        <v>36</v>
      </c>
    </row>
    <row r="6" spans="1:9" x14ac:dyDescent="0.2">
      <c r="A6" s="71" t="s">
        <v>24</v>
      </c>
      <c r="B6" s="71"/>
      <c r="C6" s="71"/>
      <c r="D6" s="71"/>
      <c r="E6" s="36">
        <v>0</v>
      </c>
      <c r="F6" s="36">
        <v>6</v>
      </c>
      <c r="G6" s="36">
        <v>9</v>
      </c>
      <c r="H6" s="36">
        <v>8</v>
      </c>
      <c r="I6" s="28">
        <f t="shared" si="0"/>
        <v>23</v>
      </c>
    </row>
    <row r="7" spans="1:9" x14ac:dyDescent="0.2">
      <c r="A7" s="71" t="s">
        <v>25</v>
      </c>
      <c r="B7" s="71"/>
      <c r="C7" s="71"/>
      <c r="D7" s="71"/>
      <c r="E7" s="36">
        <v>0</v>
      </c>
      <c r="F7" s="36">
        <v>12</v>
      </c>
      <c r="G7" s="36">
        <v>9</v>
      </c>
      <c r="H7" s="36">
        <v>6</v>
      </c>
      <c r="I7" s="28">
        <f t="shared" si="0"/>
        <v>27</v>
      </c>
    </row>
    <row r="8" spans="1:9" x14ac:dyDescent="0.2">
      <c r="A8" s="71" t="s">
        <v>26</v>
      </c>
      <c r="B8" s="71"/>
      <c r="C8" s="71"/>
      <c r="D8" s="71"/>
      <c r="E8" s="36">
        <v>0</v>
      </c>
      <c r="F8" s="36">
        <v>9</v>
      </c>
      <c r="G8" s="36">
        <v>9</v>
      </c>
      <c r="H8" s="36">
        <v>6</v>
      </c>
      <c r="I8" s="28">
        <f t="shared" si="0"/>
        <v>24</v>
      </c>
    </row>
    <row r="9" spans="1:9" x14ac:dyDescent="0.2">
      <c r="A9" s="71" t="s">
        <v>27</v>
      </c>
      <c r="B9" s="71"/>
      <c r="C9" s="71"/>
      <c r="D9" s="71"/>
      <c r="E9" s="36">
        <v>0</v>
      </c>
      <c r="F9" s="36">
        <v>6</v>
      </c>
      <c r="G9" s="36">
        <v>6</v>
      </c>
      <c r="H9" s="36">
        <v>6</v>
      </c>
      <c r="I9" s="28">
        <f t="shared" si="0"/>
        <v>18</v>
      </c>
    </row>
    <row r="10" spans="1:9" x14ac:dyDescent="0.2">
      <c r="A10" s="71" t="s">
        <v>28</v>
      </c>
      <c r="B10" s="71"/>
      <c r="C10" s="71"/>
      <c r="D10" s="71"/>
      <c r="E10" s="36">
        <v>0</v>
      </c>
      <c r="F10" s="36">
        <v>9</v>
      </c>
      <c r="G10" s="36">
        <v>6</v>
      </c>
      <c r="H10" s="36">
        <v>6</v>
      </c>
      <c r="I10" s="28">
        <f t="shared" si="0"/>
        <v>21</v>
      </c>
    </row>
  </sheetData>
  <mergeCells count="10">
    <mergeCell ref="A7:D7"/>
    <mergeCell ref="A8:D8"/>
    <mergeCell ref="A9:D9"/>
    <mergeCell ref="A10:D10"/>
    <mergeCell ref="A6:D6"/>
    <mergeCell ref="A1:I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9" ht="15.75" x14ac:dyDescent="0.25">
      <c r="A2" s="20"/>
      <c r="B2" s="19"/>
      <c r="C2" s="69" t="s">
        <v>8</v>
      </c>
      <c r="D2" s="69"/>
      <c r="E2" s="69"/>
      <c r="F2" s="69"/>
      <c r="G2" s="69"/>
      <c r="H2" s="19"/>
      <c r="I2" s="18"/>
    </row>
    <row r="3" spans="1:9" ht="15" x14ac:dyDescent="0.25">
      <c r="A3" s="72" t="s">
        <v>12</v>
      </c>
      <c r="B3" s="72"/>
      <c r="C3" s="72"/>
      <c r="D3" s="72"/>
      <c r="E3" s="15" t="s">
        <v>13</v>
      </c>
      <c r="F3" s="29" t="s">
        <v>14</v>
      </c>
      <c r="G3" s="29" t="s">
        <v>15</v>
      </c>
      <c r="H3" s="29" t="s">
        <v>16</v>
      </c>
      <c r="I3" s="16" t="s">
        <v>17</v>
      </c>
    </row>
    <row r="4" spans="1:9" x14ac:dyDescent="0.2">
      <c r="A4" s="71" t="s">
        <v>22</v>
      </c>
      <c r="B4" s="71"/>
      <c r="C4" s="71"/>
      <c r="D4" s="71"/>
      <c r="E4" s="37">
        <v>0</v>
      </c>
      <c r="F4" s="37">
        <v>3</v>
      </c>
      <c r="G4" s="37">
        <v>6</v>
      </c>
      <c r="H4" s="37">
        <v>4</v>
      </c>
      <c r="I4" s="28">
        <f>SUM(E4:H4)</f>
        <v>13</v>
      </c>
    </row>
    <row r="5" spans="1:9" x14ac:dyDescent="0.2">
      <c r="A5" s="71" t="s">
        <v>23</v>
      </c>
      <c r="B5" s="71"/>
      <c r="C5" s="71"/>
      <c r="D5" s="71"/>
      <c r="E5" s="37">
        <v>0</v>
      </c>
      <c r="F5" s="37">
        <v>12</v>
      </c>
      <c r="G5" s="37">
        <v>12</v>
      </c>
      <c r="H5" s="37">
        <v>9</v>
      </c>
      <c r="I5" s="28">
        <f t="shared" ref="I5:I10" si="0">SUM(E5:H5)</f>
        <v>33</v>
      </c>
    </row>
    <row r="6" spans="1:9" x14ac:dyDescent="0.2">
      <c r="A6" s="71" t="s">
        <v>24</v>
      </c>
      <c r="B6" s="71"/>
      <c r="C6" s="71"/>
      <c r="D6" s="71"/>
      <c r="E6" s="37">
        <v>0</v>
      </c>
      <c r="F6" s="37">
        <v>12</v>
      </c>
      <c r="G6" s="37">
        <v>12</v>
      </c>
      <c r="H6" s="37">
        <v>6</v>
      </c>
      <c r="I6" s="28">
        <f t="shared" si="0"/>
        <v>30</v>
      </c>
    </row>
    <row r="7" spans="1:9" x14ac:dyDescent="0.2">
      <c r="A7" s="71" t="s">
        <v>25</v>
      </c>
      <c r="B7" s="71"/>
      <c r="C7" s="71"/>
      <c r="D7" s="71"/>
      <c r="E7" s="37">
        <v>0</v>
      </c>
      <c r="F7" s="37">
        <v>12</v>
      </c>
      <c r="G7" s="37">
        <v>10.5</v>
      </c>
      <c r="H7" s="37">
        <v>6</v>
      </c>
      <c r="I7" s="28">
        <f t="shared" si="0"/>
        <v>28.5</v>
      </c>
    </row>
    <row r="8" spans="1:9" x14ac:dyDescent="0.2">
      <c r="A8" s="71" t="s">
        <v>26</v>
      </c>
      <c r="B8" s="71"/>
      <c r="C8" s="71"/>
      <c r="D8" s="71"/>
      <c r="E8" s="37">
        <v>0</v>
      </c>
      <c r="F8" s="37">
        <v>3</v>
      </c>
      <c r="G8" s="37">
        <v>3</v>
      </c>
      <c r="H8" s="37">
        <v>7</v>
      </c>
      <c r="I8" s="28">
        <f t="shared" si="0"/>
        <v>13</v>
      </c>
    </row>
    <row r="9" spans="1:9" x14ac:dyDescent="0.2">
      <c r="A9" s="71" t="s">
        <v>27</v>
      </c>
      <c r="B9" s="71"/>
      <c r="C9" s="71"/>
      <c r="D9" s="71"/>
      <c r="E9" s="37">
        <v>0</v>
      </c>
      <c r="F9" s="37">
        <v>4.5</v>
      </c>
      <c r="G9" s="37">
        <v>3</v>
      </c>
      <c r="H9" s="37">
        <v>9</v>
      </c>
      <c r="I9" s="28">
        <f t="shared" si="0"/>
        <v>16.5</v>
      </c>
    </row>
    <row r="10" spans="1:9" x14ac:dyDescent="0.2">
      <c r="A10" s="71" t="s">
        <v>28</v>
      </c>
      <c r="B10" s="71"/>
      <c r="C10" s="71"/>
      <c r="D10" s="71"/>
      <c r="E10" s="37">
        <v>0</v>
      </c>
      <c r="F10" s="37">
        <v>12</v>
      </c>
      <c r="G10" s="37">
        <v>12</v>
      </c>
      <c r="H10" s="37">
        <v>4</v>
      </c>
      <c r="I10" s="28">
        <f t="shared" si="0"/>
        <v>28</v>
      </c>
    </row>
  </sheetData>
  <mergeCells count="10">
    <mergeCell ref="A9:D9"/>
    <mergeCell ref="A10:D10"/>
    <mergeCell ref="A6:D6"/>
    <mergeCell ref="A5:D5"/>
    <mergeCell ref="A7:D7"/>
    <mergeCell ref="A1:I1"/>
    <mergeCell ref="C2:G2"/>
    <mergeCell ref="A3:D3"/>
    <mergeCell ref="A4:D4"/>
    <mergeCell ref="A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9" ht="15.75" x14ac:dyDescent="0.25">
      <c r="A2" s="23"/>
      <c r="B2" s="22"/>
      <c r="C2" s="69" t="s">
        <v>9</v>
      </c>
      <c r="D2" s="69"/>
      <c r="E2" s="69"/>
      <c r="F2" s="69"/>
      <c r="G2" s="69"/>
      <c r="H2" s="22"/>
      <c r="I2" s="21"/>
    </row>
    <row r="3" spans="1:9" ht="15" x14ac:dyDescent="0.25">
      <c r="A3" s="73" t="s">
        <v>12</v>
      </c>
      <c r="B3" s="73"/>
      <c r="C3" s="73"/>
      <c r="D3" s="73"/>
      <c r="E3" s="15" t="s">
        <v>13</v>
      </c>
      <c r="F3" s="29" t="s">
        <v>14</v>
      </c>
      <c r="G3" s="29" t="s">
        <v>15</v>
      </c>
      <c r="H3" s="30" t="s">
        <v>16</v>
      </c>
      <c r="I3" s="16" t="s">
        <v>17</v>
      </c>
    </row>
    <row r="4" spans="1:9" x14ac:dyDescent="0.2">
      <c r="A4" s="71" t="s">
        <v>22</v>
      </c>
      <c r="B4" s="71"/>
      <c r="C4" s="71"/>
      <c r="D4" s="71"/>
      <c r="E4" s="38">
        <v>0</v>
      </c>
      <c r="F4" s="38">
        <v>3</v>
      </c>
      <c r="G4" s="38">
        <v>3</v>
      </c>
      <c r="H4" s="38">
        <v>2</v>
      </c>
      <c r="I4" s="28">
        <f>SUM(E4:H4)</f>
        <v>8</v>
      </c>
    </row>
    <row r="5" spans="1:9" x14ac:dyDescent="0.2">
      <c r="A5" s="71" t="s">
        <v>23</v>
      </c>
      <c r="B5" s="71"/>
      <c r="C5" s="71"/>
      <c r="D5" s="71"/>
      <c r="E5" s="38">
        <v>0</v>
      </c>
      <c r="F5" s="38">
        <v>12</v>
      </c>
      <c r="G5" s="38">
        <v>12</v>
      </c>
      <c r="H5" s="38">
        <v>8</v>
      </c>
      <c r="I5" s="28">
        <f t="shared" ref="I5:I10" si="0">SUM(E5:H5)</f>
        <v>32</v>
      </c>
    </row>
    <row r="6" spans="1:9" x14ac:dyDescent="0.2">
      <c r="A6" s="71" t="s">
        <v>24</v>
      </c>
      <c r="B6" s="71"/>
      <c r="C6" s="71"/>
      <c r="D6" s="71"/>
      <c r="E6" s="38">
        <v>0</v>
      </c>
      <c r="F6" s="38">
        <v>9</v>
      </c>
      <c r="G6" s="38">
        <v>9</v>
      </c>
      <c r="H6" s="38">
        <v>6</v>
      </c>
      <c r="I6" s="28">
        <f t="shared" si="0"/>
        <v>24</v>
      </c>
    </row>
    <row r="7" spans="1:9" x14ac:dyDescent="0.2">
      <c r="A7" s="71" t="s">
        <v>25</v>
      </c>
      <c r="B7" s="71"/>
      <c r="C7" s="71"/>
      <c r="D7" s="71"/>
      <c r="E7" s="38">
        <v>0</v>
      </c>
      <c r="F7" s="38">
        <v>9</v>
      </c>
      <c r="G7" s="38">
        <v>9</v>
      </c>
      <c r="H7" s="38">
        <v>8</v>
      </c>
      <c r="I7" s="28">
        <f t="shared" si="0"/>
        <v>26</v>
      </c>
    </row>
    <row r="8" spans="1:9" x14ac:dyDescent="0.2">
      <c r="A8" s="71" t="s">
        <v>26</v>
      </c>
      <c r="B8" s="71"/>
      <c r="C8" s="71"/>
      <c r="D8" s="71"/>
      <c r="E8" s="38">
        <v>0</v>
      </c>
      <c r="F8" s="38">
        <v>3</v>
      </c>
      <c r="G8" s="38">
        <v>3</v>
      </c>
      <c r="H8" s="38">
        <v>2</v>
      </c>
      <c r="I8" s="28">
        <f t="shared" si="0"/>
        <v>8</v>
      </c>
    </row>
    <row r="9" spans="1:9" x14ac:dyDescent="0.2">
      <c r="A9" s="71" t="s">
        <v>27</v>
      </c>
      <c r="B9" s="71"/>
      <c r="C9" s="71"/>
      <c r="D9" s="71"/>
      <c r="E9" s="38">
        <v>0</v>
      </c>
      <c r="F9" s="38">
        <v>6</v>
      </c>
      <c r="G9" s="38">
        <v>9</v>
      </c>
      <c r="H9" s="38">
        <v>4</v>
      </c>
      <c r="I9" s="28">
        <f t="shared" si="0"/>
        <v>19</v>
      </c>
    </row>
    <row r="10" spans="1:9" x14ac:dyDescent="0.2">
      <c r="A10" s="71" t="s">
        <v>28</v>
      </c>
      <c r="B10" s="71"/>
      <c r="C10" s="71"/>
      <c r="D10" s="71"/>
      <c r="E10" s="38">
        <v>0</v>
      </c>
      <c r="F10" s="38">
        <v>6</v>
      </c>
      <c r="G10" s="38">
        <v>6</v>
      </c>
      <c r="H10" s="38">
        <v>2</v>
      </c>
      <c r="I10" s="28">
        <f t="shared" si="0"/>
        <v>14</v>
      </c>
    </row>
  </sheetData>
  <mergeCells count="10">
    <mergeCell ref="A7:D7"/>
    <mergeCell ref="A8:D8"/>
    <mergeCell ref="A9:D9"/>
    <mergeCell ref="A10:D10"/>
    <mergeCell ref="A6:D6"/>
    <mergeCell ref="A1:I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9" ht="15.75" x14ac:dyDescent="0.25">
      <c r="A2" s="26"/>
      <c r="B2" s="25"/>
      <c r="C2" s="69" t="s">
        <v>10</v>
      </c>
      <c r="D2" s="69"/>
      <c r="E2" s="69"/>
      <c r="F2" s="69"/>
      <c r="G2" s="69"/>
      <c r="H2" s="25"/>
      <c r="I2" s="24"/>
    </row>
    <row r="3" spans="1:9" ht="15" x14ac:dyDescent="0.25">
      <c r="A3" s="74" t="s">
        <v>12</v>
      </c>
      <c r="B3" s="74"/>
      <c r="C3" s="74"/>
      <c r="D3" s="74"/>
      <c r="E3" s="15" t="s">
        <v>13</v>
      </c>
      <c r="F3" s="29" t="s">
        <v>14</v>
      </c>
      <c r="G3" s="29" t="s">
        <v>15</v>
      </c>
      <c r="H3" s="30" t="s">
        <v>16</v>
      </c>
      <c r="I3" s="16" t="s">
        <v>17</v>
      </c>
    </row>
    <row r="4" spans="1:9" x14ac:dyDescent="0.2">
      <c r="A4" s="71" t="s">
        <v>22</v>
      </c>
      <c r="B4" s="71"/>
      <c r="C4" s="71"/>
      <c r="D4" s="71"/>
      <c r="E4" s="39">
        <v>0</v>
      </c>
      <c r="F4" s="39">
        <v>3</v>
      </c>
      <c r="G4" s="39">
        <v>3</v>
      </c>
      <c r="H4" s="39">
        <v>2</v>
      </c>
      <c r="I4" s="28">
        <f>SUM(E4:H4)</f>
        <v>8</v>
      </c>
    </row>
    <row r="5" spans="1:9" x14ac:dyDescent="0.2">
      <c r="A5" s="71" t="s">
        <v>23</v>
      </c>
      <c r="B5" s="71"/>
      <c r="C5" s="71"/>
      <c r="D5" s="71"/>
      <c r="E5" s="39">
        <v>0</v>
      </c>
      <c r="F5" s="39">
        <v>15</v>
      </c>
      <c r="G5" s="39">
        <v>15</v>
      </c>
      <c r="H5" s="39">
        <v>8</v>
      </c>
      <c r="I5" s="28">
        <f t="shared" ref="I5:I10" si="0">SUM(E5:H5)</f>
        <v>38</v>
      </c>
    </row>
    <row r="6" spans="1:9" x14ac:dyDescent="0.2">
      <c r="A6" s="71" t="s">
        <v>24</v>
      </c>
      <c r="B6" s="71"/>
      <c r="C6" s="71"/>
      <c r="D6" s="71"/>
      <c r="E6" s="39">
        <v>0</v>
      </c>
      <c r="F6" s="39">
        <v>6</v>
      </c>
      <c r="G6" s="39">
        <v>6</v>
      </c>
      <c r="H6" s="39">
        <v>6</v>
      </c>
      <c r="I6" s="28">
        <f t="shared" si="0"/>
        <v>18</v>
      </c>
    </row>
    <row r="7" spans="1:9" x14ac:dyDescent="0.2">
      <c r="A7" s="71" t="s">
        <v>25</v>
      </c>
      <c r="B7" s="71"/>
      <c r="C7" s="71"/>
      <c r="D7" s="71"/>
      <c r="E7" s="39">
        <v>0</v>
      </c>
      <c r="F7" s="39">
        <v>9</v>
      </c>
      <c r="G7" s="39">
        <v>9</v>
      </c>
      <c r="H7" s="39">
        <v>6</v>
      </c>
      <c r="I7" s="28">
        <f t="shared" si="0"/>
        <v>24</v>
      </c>
    </row>
    <row r="8" spans="1:9" x14ac:dyDescent="0.2">
      <c r="A8" s="71" t="s">
        <v>26</v>
      </c>
      <c r="B8" s="71"/>
      <c r="C8" s="71"/>
      <c r="D8" s="71"/>
      <c r="E8" s="39">
        <v>0</v>
      </c>
      <c r="F8" s="39">
        <v>3</v>
      </c>
      <c r="G8" s="39">
        <v>3</v>
      </c>
      <c r="H8" s="39">
        <v>8</v>
      </c>
      <c r="I8" s="28">
        <f t="shared" si="0"/>
        <v>14</v>
      </c>
    </row>
    <row r="9" spans="1:9" x14ac:dyDescent="0.2">
      <c r="A9" s="71" t="s">
        <v>27</v>
      </c>
      <c r="B9" s="71"/>
      <c r="C9" s="71"/>
      <c r="D9" s="71"/>
      <c r="E9" s="39">
        <v>0</v>
      </c>
      <c r="F9" s="39">
        <v>3</v>
      </c>
      <c r="G9" s="39">
        <v>3</v>
      </c>
      <c r="H9" s="39">
        <v>10</v>
      </c>
      <c r="I9" s="28">
        <f t="shared" si="0"/>
        <v>16</v>
      </c>
    </row>
    <row r="10" spans="1:9" x14ac:dyDescent="0.2">
      <c r="A10" s="71" t="s">
        <v>28</v>
      </c>
      <c r="B10" s="71"/>
      <c r="C10" s="71"/>
      <c r="D10" s="71"/>
      <c r="E10" s="39">
        <v>0</v>
      </c>
      <c r="F10" s="39">
        <v>3</v>
      </c>
      <c r="G10" s="39">
        <v>3</v>
      </c>
      <c r="H10" s="39">
        <v>2</v>
      </c>
      <c r="I10" s="28">
        <f t="shared" si="0"/>
        <v>8</v>
      </c>
    </row>
  </sheetData>
  <mergeCells count="10">
    <mergeCell ref="A9:D9"/>
    <mergeCell ref="A10:D10"/>
    <mergeCell ref="A6:D6"/>
    <mergeCell ref="A5:D5"/>
    <mergeCell ref="A7:D7"/>
    <mergeCell ref="A1:I1"/>
    <mergeCell ref="C2:G2"/>
    <mergeCell ref="A3:D3"/>
    <mergeCell ref="A4:D4"/>
    <mergeCell ref="A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0"/>
  <sheetViews>
    <sheetView workbookViewId="0">
      <selection activeCell="E29" sqref="E29"/>
    </sheetView>
  </sheetViews>
  <sheetFormatPr defaultRowHeight="12.75" x14ac:dyDescent="0.2"/>
  <sheetData>
    <row r="1" spans="1:9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9" ht="15.75" x14ac:dyDescent="0.25">
      <c r="A2" s="14"/>
      <c r="B2" s="13"/>
      <c r="C2" s="69" t="s">
        <v>11</v>
      </c>
      <c r="D2" s="69"/>
      <c r="E2" s="69"/>
      <c r="F2" s="69"/>
      <c r="G2" s="69"/>
      <c r="H2" s="13"/>
      <c r="I2" s="12"/>
    </row>
    <row r="3" spans="1:9" ht="15" x14ac:dyDescent="0.25">
      <c r="A3" s="70" t="s">
        <v>12</v>
      </c>
      <c r="B3" s="70"/>
      <c r="C3" s="70"/>
      <c r="D3" s="70"/>
      <c r="E3" s="15" t="s">
        <v>13</v>
      </c>
      <c r="F3" s="29" t="s">
        <v>14</v>
      </c>
      <c r="G3" s="29" t="s">
        <v>15</v>
      </c>
      <c r="H3" s="30" t="s">
        <v>16</v>
      </c>
      <c r="I3" s="16" t="s">
        <v>17</v>
      </c>
    </row>
    <row r="4" spans="1:9" x14ac:dyDescent="0.2">
      <c r="A4" s="71" t="s">
        <v>22</v>
      </c>
      <c r="B4" s="71"/>
      <c r="C4" s="71"/>
      <c r="D4" s="71"/>
      <c r="E4" s="34">
        <v>16.799999999999997</v>
      </c>
      <c r="F4" s="34">
        <v>3</v>
      </c>
      <c r="G4" s="34">
        <v>9</v>
      </c>
      <c r="H4" s="34">
        <v>2.6</v>
      </c>
      <c r="I4" s="28">
        <f>SUM(F4:H4)</f>
        <v>14.6</v>
      </c>
    </row>
    <row r="5" spans="1:9" x14ac:dyDescent="0.2">
      <c r="A5" s="71" t="s">
        <v>23</v>
      </c>
      <c r="B5" s="71"/>
      <c r="C5" s="71"/>
      <c r="D5" s="71"/>
      <c r="E5" s="34">
        <v>54</v>
      </c>
      <c r="F5" s="34">
        <v>13.5</v>
      </c>
      <c r="G5" s="34">
        <v>13.200000000000001</v>
      </c>
      <c r="H5" s="34">
        <v>9</v>
      </c>
      <c r="I5" s="28">
        <f t="shared" ref="I5:I10" si="0">SUM(F5:H5)</f>
        <v>35.700000000000003</v>
      </c>
    </row>
    <row r="6" spans="1:9" x14ac:dyDescent="0.2">
      <c r="A6" s="71" t="s">
        <v>24</v>
      </c>
      <c r="B6" s="71"/>
      <c r="C6" s="71"/>
      <c r="D6" s="71"/>
      <c r="E6" s="34">
        <v>36</v>
      </c>
      <c r="F6" s="34">
        <v>9</v>
      </c>
      <c r="G6" s="34">
        <v>9</v>
      </c>
      <c r="H6" s="34">
        <v>6</v>
      </c>
      <c r="I6" s="28">
        <f t="shared" si="0"/>
        <v>24</v>
      </c>
    </row>
    <row r="7" spans="1:9" x14ac:dyDescent="0.2">
      <c r="A7" s="71" t="s">
        <v>25</v>
      </c>
      <c r="B7" s="71"/>
      <c r="C7" s="71"/>
      <c r="D7" s="71"/>
      <c r="E7" s="34">
        <v>42</v>
      </c>
      <c r="F7" s="34">
        <v>12</v>
      </c>
      <c r="G7" s="34">
        <v>10.5</v>
      </c>
      <c r="H7" s="34">
        <v>7</v>
      </c>
      <c r="I7" s="28">
        <f t="shared" si="0"/>
        <v>29.5</v>
      </c>
    </row>
    <row r="8" spans="1:9" x14ac:dyDescent="0.2">
      <c r="A8" s="71" t="s">
        <v>26</v>
      </c>
      <c r="B8" s="71"/>
      <c r="C8" s="71"/>
      <c r="D8" s="71"/>
      <c r="E8" s="34">
        <v>50.400000000000006</v>
      </c>
      <c r="F8" s="34">
        <v>4.5</v>
      </c>
      <c r="G8" s="34">
        <v>4.5</v>
      </c>
      <c r="H8" s="34">
        <v>8</v>
      </c>
      <c r="I8" s="28">
        <f t="shared" si="0"/>
        <v>17</v>
      </c>
    </row>
    <row r="9" spans="1:9" x14ac:dyDescent="0.2">
      <c r="A9" s="71" t="s">
        <v>27</v>
      </c>
      <c r="B9" s="71"/>
      <c r="C9" s="71"/>
      <c r="D9" s="71"/>
      <c r="E9" s="34">
        <v>57.599999999999994</v>
      </c>
      <c r="F9" s="34">
        <v>4.5</v>
      </c>
      <c r="G9" s="34">
        <v>3</v>
      </c>
      <c r="H9" s="34">
        <v>9.1999999999999993</v>
      </c>
      <c r="I9" s="28">
        <f t="shared" si="0"/>
        <v>16.7</v>
      </c>
    </row>
    <row r="10" spans="1:9" x14ac:dyDescent="0.2">
      <c r="A10" s="71" t="s">
        <v>28</v>
      </c>
      <c r="B10" s="71"/>
      <c r="C10" s="71"/>
      <c r="D10" s="71"/>
      <c r="E10" s="34">
        <v>12</v>
      </c>
      <c r="F10" s="34">
        <v>10.5</v>
      </c>
      <c r="G10" s="34">
        <v>14.100000000000001</v>
      </c>
      <c r="H10" s="34">
        <v>2</v>
      </c>
      <c r="I10" s="28">
        <f t="shared" si="0"/>
        <v>26.6</v>
      </c>
    </row>
  </sheetData>
  <mergeCells count="10">
    <mergeCell ref="A1:I1"/>
    <mergeCell ref="C2:G2"/>
    <mergeCell ref="A3:D3"/>
    <mergeCell ref="A9:D9"/>
    <mergeCell ref="A10:D10"/>
    <mergeCell ref="A6:D6"/>
    <mergeCell ref="A5:D5"/>
    <mergeCell ref="A4:D4"/>
    <mergeCell ref="A7:D7"/>
    <mergeCell ref="A8:D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H5" sqref="H5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75" t="s">
        <v>18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26.25" customHeight="1" x14ac:dyDescent="0.2">
      <c r="A2" s="76" t="s">
        <v>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All Forces Technology &amp; Administrative Support</v>
      </c>
      <c r="B5" s="9">
        <f>'1'!I4</f>
        <v>19</v>
      </c>
      <c r="C5" s="9">
        <f>'2'!I4</f>
        <v>8</v>
      </c>
      <c r="D5" s="9">
        <f>'3'!I4</f>
        <v>19</v>
      </c>
      <c r="E5" s="9">
        <f>'4'!I4</f>
        <v>13</v>
      </c>
      <c r="F5" s="9">
        <f>'5'!I4</f>
        <v>8</v>
      </c>
      <c r="G5" s="9">
        <f>'6'!I4</f>
        <v>8</v>
      </c>
      <c r="H5" s="9">
        <f>SUM('7'!F4:H4)</f>
        <v>14.6</v>
      </c>
      <c r="I5" s="9">
        <f>AVERAGE(B5:H5)</f>
        <v>12.799999999999999</v>
      </c>
      <c r="J5" s="10">
        <f>RANK(I5,$I$5:$I$11,0)</f>
        <v>7</v>
      </c>
    </row>
    <row r="6" spans="1:12" ht="16.5" customHeight="1" x14ac:dyDescent="0.2">
      <c r="A6" s="8" t="str">
        <f>'7'!A5:D5</f>
        <v>First Choice Temporary Services</v>
      </c>
      <c r="B6" s="9">
        <f>'1'!I5</f>
        <v>38</v>
      </c>
      <c r="C6" s="9">
        <f>'2'!I5</f>
        <v>35</v>
      </c>
      <c r="D6" s="9">
        <f>'3'!I5</f>
        <v>36</v>
      </c>
      <c r="E6" s="9">
        <f>'4'!I5</f>
        <v>33</v>
      </c>
      <c r="F6" s="9">
        <f>'5'!I5</f>
        <v>32</v>
      </c>
      <c r="G6" s="9">
        <f>'6'!I5</f>
        <v>38</v>
      </c>
      <c r="H6" s="9">
        <f>SUM('7'!F5:H5)</f>
        <v>35.700000000000003</v>
      </c>
      <c r="I6" s="9">
        <f>AVERAGE(B6:H6)</f>
        <v>35.385714285714286</v>
      </c>
      <c r="J6" s="10">
        <f t="shared" ref="J6:J11" si="0">RANK(I6,$I$5:$I$11,0)</f>
        <v>1</v>
      </c>
    </row>
    <row r="7" spans="1:12" ht="16.5" customHeight="1" x14ac:dyDescent="0.2">
      <c r="A7" s="8" t="str">
        <f>'7'!A6:D6</f>
        <v>Labor Force Staffing</v>
      </c>
      <c r="B7" s="9">
        <f>'1'!I6</f>
        <v>24</v>
      </c>
      <c r="C7" s="9">
        <f>'2'!I6</f>
        <v>25.2</v>
      </c>
      <c r="D7" s="9">
        <f>'3'!I6</f>
        <v>23</v>
      </c>
      <c r="E7" s="9">
        <f>'4'!I6</f>
        <v>30</v>
      </c>
      <c r="F7" s="9">
        <f>'5'!I6</f>
        <v>24</v>
      </c>
      <c r="G7" s="9">
        <f>'6'!I6</f>
        <v>18</v>
      </c>
      <c r="H7" s="9">
        <f>SUM('7'!F6:H6)</f>
        <v>24</v>
      </c>
      <c r="I7" s="9">
        <f>AVERAGE(B7:H7)</f>
        <v>24.028571428571428</v>
      </c>
      <c r="J7" s="10">
        <f t="shared" si="0"/>
        <v>3</v>
      </c>
    </row>
    <row r="8" spans="1:12" x14ac:dyDescent="0.2">
      <c r="A8" s="8" t="str">
        <f>'7'!A7:D7</f>
        <v>Metroclean</v>
      </c>
      <c r="B8" s="9">
        <f>'1'!I7</f>
        <v>27</v>
      </c>
      <c r="C8" s="9">
        <f>'2'!I7</f>
        <v>21.7</v>
      </c>
      <c r="D8" s="9">
        <f>'3'!I7</f>
        <v>27</v>
      </c>
      <c r="E8" s="9">
        <f>'4'!I7</f>
        <v>28.5</v>
      </c>
      <c r="F8" s="9">
        <f>'5'!I7</f>
        <v>26</v>
      </c>
      <c r="G8" s="9">
        <f>'6'!I7</f>
        <v>24</v>
      </c>
      <c r="H8" s="9">
        <f>SUM('7'!F7:H7)</f>
        <v>29.5</v>
      </c>
      <c r="I8" s="9">
        <f t="shared" ref="I8:I11" si="1">AVERAGE(B8:H8)</f>
        <v>26.24285714285714</v>
      </c>
      <c r="J8" s="10">
        <f t="shared" si="0"/>
        <v>2</v>
      </c>
    </row>
    <row r="9" spans="1:12" x14ac:dyDescent="0.2">
      <c r="A9" s="8" t="str">
        <f>'7'!A8:D8</f>
        <v>Palacious Marine Industrial</v>
      </c>
      <c r="B9" s="9">
        <f>'1'!I8</f>
        <v>21</v>
      </c>
      <c r="C9" s="9">
        <f>'2'!I8</f>
        <v>19.7</v>
      </c>
      <c r="D9" s="9">
        <f>'3'!I8</f>
        <v>24</v>
      </c>
      <c r="E9" s="9">
        <f>'4'!I8</f>
        <v>13</v>
      </c>
      <c r="F9" s="9">
        <f>'5'!I8</f>
        <v>8</v>
      </c>
      <c r="G9" s="9">
        <f>'6'!I8</f>
        <v>14</v>
      </c>
      <c r="H9" s="9">
        <f>SUM('7'!F8:H8)</f>
        <v>17</v>
      </c>
      <c r="I9" s="9">
        <f t="shared" si="1"/>
        <v>16.671428571428571</v>
      </c>
      <c r="J9" s="10">
        <f t="shared" si="0"/>
        <v>6</v>
      </c>
    </row>
    <row r="10" spans="1:12" x14ac:dyDescent="0.2">
      <c r="A10" s="8" t="str">
        <f>'7'!A9:D9</f>
        <v>Scott Development, LLC</v>
      </c>
      <c r="B10" s="9">
        <f>'1'!I9</f>
        <v>16</v>
      </c>
      <c r="C10" s="9">
        <f>'2'!I9</f>
        <v>19.7</v>
      </c>
      <c r="D10" s="9">
        <f>'3'!I9</f>
        <v>18</v>
      </c>
      <c r="E10" s="9">
        <f>'4'!I9</f>
        <v>16.5</v>
      </c>
      <c r="F10" s="9">
        <f>'5'!I9</f>
        <v>19</v>
      </c>
      <c r="G10" s="9">
        <f>'6'!I9</f>
        <v>16</v>
      </c>
      <c r="H10" s="9">
        <f>SUM('7'!F9:H9)</f>
        <v>16.7</v>
      </c>
      <c r="I10" s="9">
        <f t="shared" si="1"/>
        <v>17.414285714285715</v>
      </c>
      <c r="J10" s="10">
        <f t="shared" si="0"/>
        <v>5</v>
      </c>
    </row>
    <row r="11" spans="1:12" x14ac:dyDescent="0.2">
      <c r="A11" s="8" t="str">
        <f>'7'!A10:D10</f>
        <v>The Severson Group</v>
      </c>
      <c r="B11" s="9">
        <f>'1'!I10</f>
        <v>24</v>
      </c>
      <c r="C11" s="9">
        <f>'2'!I10</f>
        <v>17.2</v>
      </c>
      <c r="D11" s="9">
        <f>'3'!I10</f>
        <v>21</v>
      </c>
      <c r="E11" s="9">
        <f>'4'!I10</f>
        <v>28</v>
      </c>
      <c r="F11" s="9">
        <f>'5'!I10</f>
        <v>14</v>
      </c>
      <c r="G11" s="9">
        <f>'6'!I10</f>
        <v>8</v>
      </c>
      <c r="H11" s="9">
        <f>SUM('7'!F10:H10)</f>
        <v>26.6</v>
      </c>
      <c r="I11" s="9">
        <f t="shared" si="1"/>
        <v>19.828571428571429</v>
      </c>
      <c r="J11" s="10">
        <f t="shared" si="0"/>
        <v>4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5" sqref="B5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75" t="s">
        <v>19</v>
      </c>
      <c r="B1" s="75"/>
      <c r="C1" s="75"/>
      <c r="D1" s="75"/>
    </row>
    <row r="2" spans="1:4" ht="48.75" customHeight="1" x14ac:dyDescent="0.2">
      <c r="A2" s="76" t="str">
        <f>Technical!A2</f>
        <v>ITB 730-16080 Housekeeping Attendants</v>
      </c>
      <c r="B2" s="76"/>
      <c r="C2" s="76"/>
      <c r="D2" s="76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20</v>
      </c>
      <c r="D4" s="6" t="s">
        <v>4</v>
      </c>
    </row>
    <row r="5" spans="1:4" ht="16.5" customHeight="1" x14ac:dyDescent="0.2">
      <c r="A5" s="8" t="str">
        <f>'7'!A4:D4</f>
        <v>All Forces Technology &amp; Administrative Support</v>
      </c>
      <c r="B5" s="9">
        <f>'7'!E4</f>
        <v>16.799999999999997</v>
      </c>
      <c r="C5" s="9">
        <f>AVERAGE(B5)</f>
        <v>16.799999999999997</v>
      </c>
      <c r="D5" s="10">
        <f>RANK(C5,$C$5:$C$11,0)</f>
        <v>6</v>
      </c>
    </row>
    <row r="6" spans="1:4" ht="16.5" customHeight="1" x14ac:dyDescent="0.2">
      <c r="A6" s="8" t="str">
        <f>'7'!A5:D5</f>
        <v>First Choice Temporary Services</v>
      </c>
      <c r="B6" s="9">
        <f>'7'!E5</f>
        <v>54</v>
      </c>
      <c r="C6" s="9">
        <f t="shared" ref="C6:C11" si="0">AVERAGE(B6)</f>
        <v>54</v>
      </c>
      <c r="D6" s="10">
        <f t="shared" ref="D6:D11" si="1">RANK(C6,$C$5:$C$11,0)</f>
        <v>2</v>
      </c>
    </row>
    <row r="7" spans="1:4" ht="16.5" customHeight="1" x14ac:dyDescent="0.2">
      <c r="A7" s="8" t="str">
        <f>'7'!A6:D6</f>
        <v>Labor Force Staffing</v>
      </c>
      <c r="B7" s="9">
        <f>'7'!E6</f>
        <v>36</v>
      </c>
      <c r="C7" s="9">
        <f t="shared" si="0"/>
        <v>36</v>
      </c>
      <c r="D7" s="10">
        <f t="shared" si="1"/>
        <v>5</v>
      </c>
    </row>
    <row r="8" spans="1:4" x14ac:dyDescent="0.2">
      <c r="A8" s="8" t="str">
        <f>'7'!A7:D7</f>
        <v>Metroclean</v>
      </c>
      <c r="B8" s="9">
        <f>'7'!E7</f>
        <v>42</v>
      </c>
      <c r="C8" s="9">
        <f t="shared" si="0"/>
        <v>42</v>
      </c>
      <c r="D8" s="10">
        <f t="shared" si="1"/>
        <v>4</v>
      </c>
    </row>
    <row r="9" spans="1:4" x14ac:dyDescent="0.2">
      <c r="A9" s="8" t="str">
        <f>'7'!A8:D8</f>
        <v>Palacious Marine Industrial</v>
      </c>
      <c r="B9" s="9">
        <f>'7'!E8</f>
        <v>50.400000000000006</v>
      </c>
      <c r="C9" s="9">
        <f t="shared" si="0"/>
        <v>50.400000000000006</v>
      </c>
      <c r="D9" s="10">
        <f t="shared" si="1"/>
        <v>3</v>
      </c>
    </row>
    <row r="10" spans="1:4" x14ac:dyDescent="0.2">
      <c r="A10" s="8" t="str">
        <f>'7'!A9:D9</f>
        <v>Scott Development, LLC</v>
      </c>
      <c r="B10" s="9">
        <f>'7'!E9</f>
        <v>57.599999999999994</v>
      </c>
      <c r="C10" s="9">
        <f t="shared" si="0"/>
        <v>57.599999999999994</v>
      </c>
      <c r="D10" s="10">
        <f t="shared" si="1"/>
        <v>1</v>
      </c>
    </row>
    <row r="11" spans="1:4" x14ac:dyDescent="0.2">
      <c r="A11" s="8" t="str">
        <f>'7'!A10:D10</f>
        <v>The Severson Group</v>
      </c>
      <c r="B11" s="9">
        <f>'7'!E10</f>
        <v>12</v>
      </c>
      <c r="C11" s="9">
        <f t="shared" si="0"/>
        <v>12</v>
      </c>
      <c r="D11" s="10">
        <f t="shared" si="1"/>
        <v>7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2017-07-18T15:31:14Z</dcterms:modified>
</cp:coreProperties>
</file>